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086" windowWidth="19320" windowHeight="13740" activeTab="0"/>
  </bookViews>
  <sheets>
    <sheet name="Tabelle1" sheetId="1" r:id="rId1"/>
  </sheets>
  <definedNames>
    <definedName name="_xlnm.Print_Area" localSheetId="0">'Tabelle1'!$A$6:$Q$130</definedName>
    <definedName name="Gesamt">#REF!</definedName>
    <definedName name="Gesamtzahl">'Tabelle1'!$B$10</definedName>
    <definedName name="Insgesamt">#REF!</definedName>
  </definedNames>
  <calcPr fullCalcOnLoad="1"/>
</workbook>
</file>

<file path=xl/sharedStrings.xml><?xml version="1.0" encoding="utf-8"?>
<sst xmlns="http://schemas.openxmlformats.org/spreadsheetml/2006/main" count="94" uniqueCount="74">
  <si>
    <t>Insgesamt abgegebene Evaluierungsbögen</t>
  </si>
  <si>
    <t>1 trifft zu</t>
  </si>
  <si>
    <t>5 trifft nicht zu</t>
  </si>
  <si>
    <t>Note</t>
  </si>
  <si>
    <t xml:space="preserve"> </t>
  </si>
  <si>
    <t>Punkte</t>
  </si>
  <si>
    <t>Allgemeines</t>
  </si>
  <si>
    <t>Fachsemester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</si>
  <si>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</si>
  <si>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</si>
  <si>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</si>
  <si>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</si>
  <si>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</si>
  <si>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</si>
  <si>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</si>
  <si>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</si>
  <si>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</si>
  <si>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</si>
  <si>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Veranstaltung</t>
  </si>
  <si>
    <t>Dozent/Dozentin</t>
  </si>
  <si>
    <t>Das hat mir an der Veranstaltung gut gefallen</t>
  </si>
  <si>
    <t>Das hat mich an der Veranstaltung gestört</t>
  </si>
  <si>
    <t>Konkrete Verbesserungsvorschläge für die Veranstaltung</t>
  </si>
  <si>
    <t>Die Veranstaltung verläuft nach einer klaren Gliederung</t>
  </si>
  <si>
    <t>Ich habe den Eindruck, dass der/die Dozent/in</t>
  </si>
  <si>
    <t>motiviert ist</t>
  </si>
  <si>
    <t>auch die Teilnehmer motivieren konnte</t>
  </si>
  <si>
    <t>fachlich kompetent ist</t>
  </si>
  <si>
    <t>die Inhalte verständlich vortragen konnte</t>
  </si>
  <si>
    <t>offen für Kritik ist</t>
  </si>
  <si>
    <t>die Studierende in die Veranstaltung mit einbezieht</t>
  </si>
  <si>
    <t xml:space="preserve">aktuelle Rechtsentwicklungen aufbereitet </t>
  </si>
  <si>
    <t>Weitere Anmerkungen zu der Dozentin/dem Dozenten</t>
  </si>
  <si>
    <t>Abschließende Fragen</t>
  </si>
  <si>
    <t>Ich habe in der Veranstaltung etwas gelernt</t>
  </si>
  <si>
    <t>Der Schwierigkeitsgrad der Veranstaltung ist</t>
  </si>
  <si>
    <t>Der Stoffumfang der Veranstaltung ist</t>
  </si>
  <si>
    <t>Das Tempo der Veranstaltung ist</t>
  </si>
  <si>
    <t>Schulnote für die Veranstaltung insgesamt</t>
  </si>
  <si>
    <t>zugenommen</t>
  </si>
  <si>
    <t>abgenommen</t>
  </si>
  <si>
    <t>ist gleich geblieben</t>
  </si>
  <si>
    <t>weiß nicht</t>
  </si>
  <si>
    <t>selten</t>
  </si>
  <si>
    <t>Ich besuche die Veranstaltung</t>
  </si>
  <si>
    <t>praktisch immer</t>
  </si>
  <si>
    <t>häufig</t>
  </si>
  <si>
    <t>etwa zur Hälfte</t>
  </si>
  <si>
    <t>praktisch nie</t>
  </si>
  <si>
    <t>sinnvolle hilfsmittel (Tafelbild, Folien, Skript etc.) zur 
Unterstützung der Veranstaltung einsetzt</t>
  </si>
  <si>
    <t>bereit ist, auch außerhalb der Veranstaltung Fragen zu 
beantworten</t>
  </si>
  <si>
    <t>Die Veranstaltung vermittelt mir ein gutes Verständnis des 
Themas</t>
  </si>
  <si>
    <t>Stimme zu</t>
  </si>
  <si>
    <t>Stimme überhaupt 
nicht zu</t>
  </si>
  <si>
    <t>Der Veranstaltungsraum war für die Anzahl der Teilnehmer 
angemessen</t>
  </si>
  <si>
    <t>Ich bereite die Veranstaltung regelmäßig vor und nach</t>
  </si>
  <si>
    <t>Die Zahl der Teilnehmer  hat</t>
  </si>
  <si>
    <t>Anzahl 
Antworten</t>
  </si>
  <si>
    <t>Anzahl 
Antworten (ohne "weiß nicht")</t>
  </si>
  <si>
    <t>/</t>
  </si>
  <si>
    <t>Schulnote für den Dozent/die Dozentin</t>
  </si>
  <si>
    <t>zu niedrig</t>
  </si>
  <si>
    <t>zu hoch</t>
  </si>
  <si>
    <t xml:space="preserve">Anzahl 
Antworten </t>
  </si>
  <si>
    <t xml:space="preserve">Punkte </t>
  </si>
  <si>
    <t>Evaluierung im Sommersemester 2014</t>
  </si>
  <si>
    <t>Evaluierung im Wintersemester 2014/15</t>
  </si>
  <si>
    <t>Dozent: Prof. Dr. Wolff</t>
  </si>
  <si>
    <t>Geoökologie(M.Sc.) MeKuWi, Umwelt- und Bioingenieurwissenschaft, Chemie(B.Sc./M.Sc.)</t>
  </si>
  <si>
    <t>Biochemie(M.Sc), Umweltrecht, Biotechnology and Process Engineering, Geografie, Biologie</t>
  </si>
  <si>
    <t>Materialwissenschaft und Werkstoftechnik(M.Sc.), WING, Global Change Ecology(M.Sc.)</t>
  </si>
  <si>
    <t>Humangeografie(M.Sc.) Geografische Entwicklungsforschung Afrikas</t>
  </si>
  <si>
    <t>Studiengänge</t>
  </si>
  <si>
    <t>Öffentliches Recht für Nichtjuristen, Mi 18:00-20:30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</si>
</sst>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double"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9" fontId="1" fillId="0" borderId="0" xfId="51" applyFont="1" applyBorder="1" applyAlignment="1">
      <alignment horizontal="center"/>
    </xf>
    <xf numFmtId="9" fontId="1" fillId="0" borderId="11" xfId="5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9" fontId="1" fillId="0" borderId="10" xfId="5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9" fontId="1" fillId="0" borderId="13" xfId="5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1" fillId="0" borderId="15" xfId="5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9" fontId="1" fillId="0" borderId="12" xfId="51" applyFont="1" applyBorder="1" applyAlignment="1">
      <alignment horizontal="center"/>
    </xf>
    <xf numFmtId="9" fontId="1" fillId="0" borderId="16" xfId="5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9" fontId="1" fillId="0" borderId="17" xfId="51" applyFont="1" applyBorder="1" applyAlignment="1">
      <alignment horizontal="center"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5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9" fontId="1" fillId="0" borderId="19" xfId="5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9" fontId="1" fillId="0" borderId="21" xfId="5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9" fontId="1" fillId="0" borderId="23" xfId="5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9" fontId="1" fillId="0" borderId="24" xfId="51" applyFont="1" applyBorder="1" applyAlignment="1">
      <alignment horizontal="center"/>
    </xf>
    <xf numFmtId="9" fontId="1" fillId="0" borderId="25" xfId="5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9" fontId="1" fillId="0" borderId="22" xfId="5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9" fontId="0" fillId="0" borderId="15" xfId="51" applyFont="1" applyBorder="1" applyAlignment="1">
      <alignment/>
    </xf>
    <xf numFmtId="0" fontId="0" fillId="0" borderId="10" xfId="51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1" fillId="0" borderId="13" xfId="51" applyNumberFormat="1" applyFont="1" applyBorder="1" applyAlignment="1">
      <alignment horizontal="center"/>
    </xf>
    <xf numFmtId="1" fontId="1" fillId="0" borderId="0" xfId="51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2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51" applyNumberFormat="1" applyFont="1" applyBorder="1" applyAlignment="1">
      <alignment horizontal="center"/>
    </xf>
    <xf numFmtId="1" fontId="0" fillId="0" borderId="10" xfId="51" applyNumberFormat="1" applyFont="1" applyBorder="1" applyAlignment="1">
      <alignment horizontal="center"/>
    </xf>
    <xf numFmtId="1" fontId="0" fillId="0" borderId="15" xfId="51" applyNumberFormat="1" applyFont="1" applyBorder="1" applyAlignment="1">
      <alignment horizontal="center"/>
    </xf>
    <xf numFmtId="1" fontId="0" fillId="0" borderId="12" xfId="5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11" xfId="51" applyNumberFormat="1" applyFont="1" applyBorder="1" applyAlignment="1">
      <alignment horizontal="center"/>
    </xf>
    <xf numFmtId="1" fontId="0" fillId="0" borderId="21" xfId="51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9" fontId="0" fillId="0" borderId="24" xfId="51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9" fontId="1" fillId="0" borderId="12" xfId="51" applyNumberFormat="1" applyFont="1" applyBorder="1" applyAlignment="1">
      <alignment horizontal="center"/>
    </xf>
    <xf numFmtId="9" fontId="1" fillId="0" borderId="21" xfId="51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9" fontId="1" fillId="0" borderId="26" xfId="51" applyNumberFormat="1" applyFont="1" applyBorder="1" applyAlignment="1">
      <alignment/>
    </xf>
    <xf numFmtId="0" fontId="1" fillId="0" borderId="20" xfId="0" applyFont="1" applyBorder="1" applyAlignment="1">
      <alignment/>
    </xf>
    <xf numFmtId="9" fontId="1" fillId="0" borderId="27" xfId="51" applyNumberFormat="1" applyFont="1" applyBorder="1" applyAlignment="1">
      <alignment horizontal="center"/>
    </xf>
    <xf numFmtId="1" fontId="0" fillId="0" borderId="10" xfId="51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16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1" xfId="51" applyNumberFormat="1" applyFont="1" applyBorder="1" applyAlignment="1">
      <alignment horizontal="center"/>
    </xf>
    <xf numFmtId="0" fontId="0" fillId="0" borderId="26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19" xfId="51" applyFont="1" applyBorder="1" applyAlignment="1">
      <alignment horizontal="center"/>
    </xf>
    <xf numFmtId="9" fontId="1" fillId="0" borderId="10" xfId="51" applyFont="1" applyBorder="1" applyAlignment="1">
      <alignment horizontal="center"/>
    </xf>
    <xf numFmtId="9" fontId="1" fillId="0" borderId="11" xfId="5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9" fontId="1" fillId="0" borderId="21" xfId="5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9" fontId="1" fillId="0" borderId="20" xfId="51" applyFont="1" applyBorder="1" applyAlignment="1">
      <alignment horizontal="center"/>
    </xf>
    <xf numFmtId="9" fontId="1" fillId="0" borderId="14" xfId="5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31" xfId="51" applyNumberFormat="1" applyFont="1" applyBorder="1" applyAlignment="1">
      <alignment horizontal="center"/>
    </xf>
    <xf numFmtId="1" fontId="0" fillId="0" borderId="26" xfId="51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104775</xdr:rowOff>
    </xdr:from>
    <xdr:to>
      <xdr:col>17</xdr:col>
      <xdr:colOff>9525</xdr:colOff>
      <xdr:row>81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12125325"/>
          <a:ext cx="1186815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manchmal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etwas zu schnell (4)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Der Dozent hat ab und zu den Kontakt zum Skript verloren und nur noch die Gesetze bearbeitet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leider teils nur Kommentare zum Skrip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Vortragsart sehr angenehm --&gt;  locker, mit Anekdoten, "witzelnd";  dass hält einen bis 9 Uhr abends noch wach ( 5)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sehr nett, freundlich (2), witzig (2); ein guter Prof.; Vorlesung hat Spaß gemacht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der Dozent war motivierend einschüchternd,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ozent ist in einem positiven Sinne übermotiviert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gute Motivation (10)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geiler Typ! (3)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ohne den Dozenten wäre die VL  nicht sehr anschaulich/verständlich!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sympatisch und kompetent (2)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guter Humor (3)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unterhaltsamste VL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160</xdr:row>
      <xdr:rowOff>114300</xdr:rowOff>
    </xdr:from>
    <xdr:to>
      <xdr:col>18</xdr:col>
      <xdr:colOff>0</xdr:colOff>
      <xdr:row>174</xdr:row>
      <xdr:rowOff>76200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7150" y="26689050"/>
          <a:ext cx="125634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Stoff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eingrenzen (2), vieles konnte aus Zeitgründen nicht angesprochen werden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Das Skript könnte eine bessere Stukturierung haben (8)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Mehr am/mit dem Skript arbeiten(4)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Gesetzespassagen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langsamer lesen, um dem Inhalt folgen zu können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mehr Fallbearbeitung in VL(2) und Prüfungsschemata nutzen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extra Übung für diejenigen, die in der Klausur keinen Fall lösen müssen (4)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Organe und Standorte der EU könnten auf einer Folie schön zusammengefasst werden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Zusatzstudium Umweltrecht für Erstsemester auf 4 Semester zu verteilen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Infoveranstaltung informieren, dass der Zeitaufwand sehr groß ist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PÜ und VL enger aufeinander abstimmen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PÜ und VL entsprechend den Anforderungen für MeKuWi's anpassen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Einbindung der Gesetzesstellen in die Präsentation würden einem die Kosten für den Gesetzestext ersparen</a:t>
          </a:r>
        </a:p>
      </xdr:txBody>
    </xdr:sp>
    <xdr:clientData/>
  </xdr:twoCellAnchor>
  <xdr:twoCellAnchor>
    <xdr:from>
      <xdr:col>0</xdr:col>
      <xdr:colOff>38100</xdr:colOff>
      <xdr:row>142</xdr:row>
      <xdr:rowOff>85725</xdr:rowOff>
    </xdr:from>
    <xdr:to>
      <xdr:col>17</xdr:col>
      <xdr:colOff>561975</xdr:colOff>
      <xdr:row>155</xdr:row>
      <xdr:rowOff>114300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38100" y="23698200"/>
          <a:ext cx="123825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Hörsaal war viel zu groß (3)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zu kleine Schrift der Folien und schlechter Kontrast von Beamer zur Umgebung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Uhrzeit und Dauer(13)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PÜ mit Anwesenheitspflicht ist nicht für alle sinnvoll(6)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viel Stoff(3)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Äußerung von persönlichen Einstellungen zu politischen Parteien(insb. AfD)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Pausenplanung (2)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Unterschied zwischen Vortrag und Skript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scheinbar willkürliche Auswahl der relavanten Inhalte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Anwesenheitspflicht in der VL(2)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der Kauf des Gesetzestextes: Der Sitzschein fühle sich erkauft an</a:t>
          </a:r>
        </a:p>
      </xdr:txBody>
    </xdr:sp>
    <xdr:clientData/>
  </xdr:twoCellAnchor>
  <xdr:twoCellAnchor>
    <xdr:from>
      <xdr:col>0</xdr:col>
      <xdr:colOff>66675</xdr:colOff>
      <xdr:row>123</xdr:row>
      <xdr:rowOff>0</xdr:rowOff>
    </xdr:from>
    <xdr:to>
      <xdr:col>16</xdr:col>
      <xdr:colOff>361950</xdr:colOff>
      <xdr:row>138</xdr:row>
      <xdr:rowOff>38100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66675" y="20488275"/>
          <a:ext cx="1172527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guter Überblick über das deutsche Rechtssystem(3)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gute Gliederung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 Veranstaltung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Zuschnitt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auf Nichtjuristen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Verweise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 Skript auf Paragrafen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faire Einleitung/Reduzierung des Stoffe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Bereitstellung eines Skripts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scheinbar trockene Themen werden durch Beispiele aus dem echten Leben anschaulich und interessant erklärt(5)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lockere Atmosphäre(4)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der Dozent (4)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die Tatsache, dass mich Recht mehr interessiert als gedacht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91"/>
  <sheetViews>
    <sheetView tabSelected="1" zoomScale="85" zoomScaleNormal="85" zoomScalePageLayoutView="0" workbookViewId="0" topLeftCell="A36">
      <selection activeCell="G12" sqref="G12"/>
    </sheetView>
  </sheetViews>
  <sheetFormatPr defaultColWidth="11.421875" defaultRowHeight="12.75"/>
  <cols>
    <col min="1" max="1" width="59.28125" style="0" customWidth="1"/>
    <col min="2" max="2" width="6.421875" style="0" customWidth="1"/>
    <col min="3" max="3" width="8.00390625" style="0" customWidth="1"/>
    <col min="4" max="4" width="7.28125" style="0" customWidth="1"/>
    <col min="5" max="5" width="7.28125" style="0" bestFit="1" customWidth="1"/>
    <col min="6" max="6" width="6.421875" style="0" customWidth="1"/>
    <col min="7" max="7" width="7.28125" style="0" bestFit="1" customWidth="1"/>
    <col min="8" max="8" width="5.421875" style="0" customWidth="1"/>
    <col min="9" max="9" width="7.28125" style="0" bestFit="1" customWidth="1"/>
    <col min="10" max="10" width="7.421875" style="0" customWidth="1"/>
    <col min="11" max="12" width="8.28125" style="0" customWidth="1"/>
    <col min="13" max="13" width="9.140625" style="0" customWidth="1"/>
    <col min="14" max="14" width="5.421875" style="0" customWidth="1"/>
    <col min="15" max="15" width="9.7109375" style="0" customWidth="1"/>
    <col min="16" max="16" width="8.421875" style="0" customWidth="1"/>
    <col min="17" max="17" width="6.421875" style="13" customWidth="1"/>
  </cols>
  <sheetData>
    <row r="1" spans="1:8" ht="12.75" customHeight="1" hidden="1">
      <c r="A1" s="60" t="s">
        <v>65</v>
      </c>
      <c r="B1" s="60"/>
      <c r="C1" s="60"/>
      <c r="D1" s="60"/>
      <c r="E1" s="60"/>
      <c r="F1" s="60"/>
      <c r="G1" s="60"/>
      <c r="H1" s="60"/>
    </row>
    <row r="2" spans="1:8" ht="12.75" customHeight="1" hidden="1">
      <c r="A2" s="60"/>
      <c r="B2" s="60"/>
      <c r="C2" s="60"/>
      <c r="D2" s="60"/>
      <c r="E2" s="60"/>
      <c r="F2" s="60"/>
      <c r="G2" s="60"/>
      <c r="H2" s="60"/>
    </row>
    <row r="3" spans="1:8" ht="12.75" customHeight="1" hidden="1">
      <c r="A3" s="60"/>
      <c r="B3" s="60"/>
      <c r="C3" s="60"/>
      <c r="D3" s="60"/>
      <c r="E3" s="60"/>
      <c r="F3" s="60"/>
      <c r="G3" s="60"/>
      <c r="H3" s="60"/>
    </row>
    <row r="4" spans="1:8" ht="12.75" customHeight="1" hidden="1">
      <c r="A4" s="60"/>
      <c r="B4" s="60"/>
      <c r="C4" s="60"/>
      <c r="D4" s="60"/>
      <c r="E4" s="60"/>
      <c r="F4" s="60"/>
      <c r="G4" s="60"/>
      <c r="H4" s="60"/>
    </row>
    <row r="5" spans="1:8" ht="12.75" customHeight="1" hidden="1">
      <c r="A5" s="60"/>
      <c r="B5" s="60"/>
      <c r="C5" s="60"/>
      <c r="D5" s="60"/>
      <c r="E5" s="60"/>
      <c r="F5" s="60"/>
      <c r="G5" s="60"/>
      <c r="H5" s="60"/>
    </row>
    <row r="6" spans="1:17" ht="30.75" customHeight="1">
      <c r="A6" s="188" t="s">
        <v>66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0" ht="18">
      <c r="A7" s="178" t="s">
        <v>73</v>
      </c>
      <c r="B7" s="179"/>
      <c r="C7" s="179"/>
      <c r="D7" s="179"/>
      <c r="E7" s="179"/>
      <c r="F7" s="179"/>
      <c r="G7" s="179"/>
      <c r="H7" s="179"/>
      <c r="I7" s="179"/>
      <c r="J7" s="179"/>
    </row>
    <row r="8" ht="18">
      <c r="A8" s="154" t="s">
        <v>67</v>
      </c>
    </row>
    <row r="9" ht="12.75">
      <c r="A9" s="12" t="s">
        <v>4</v>
      </c>
    </row>
    <row r="10" spans="1:5" ht="12.75">
      <c r="A10" s="45" t="s">
        <v>0</v>
      </c>
      <c r="B10" s="45">
        <v>55</v>
      </c>
      <c r="E10" s="12"/>
    </row>
    <row r="11" spans="1:5" ht="12.75">
      <c r="A11" s="4"/>
      <c r="B11" s="4"/>
      <c r="E11" s="12"/>
    </row>
    <row r="12" spans="1:5" ht="12.75">
      <c r="A12" s="4"/>
      <c r="B12" s="4"/>
      <c r="E12" s="12"/>
    </row>
    <row r="13" spans="1:11" ht="13.5" thickBot="1">
      <c r="A13" s="140"/>
      <c r="B13" s="140"/>
      <c r="C13" s="3"/>
      <c r="D13" s="3"/>
      <c r="E13" s="5"/>
      <c r="F13" s="3"/>
      <c r="G13" s="3"/>
      <c r="H13" s="3"/>
      <c r="I13" s="3"/>
      <c r="J13" s="3"/>
      <c r="K13" s="3"/>
    </row>
    <row r="14" spans="1:12" ht="15">
      <c r="A14" s="145" t="s">
        <v>6</v>
      </c>
      <c r="B14" s="140"/>
      <c r="C14" s="3"/>
      <c r="D14" s="3"/>
      <c r="E14" s="5"/>
      <c r="F14" s="3"/>
      <c r="G14" s="3"/>
      <c r="H14" s="3"/>
      <c r="I14" s="3"/>
      <c r="J14" s="3"/>
      <c r="K14" s="3"/>
      <c r="L14" s="3"/>
    </row>
    <row r="15" spans="1:12" ht="15">
      <c r="A15" s="162"/>
      <c r="B15" s="140"/>
      <c r="C15" s="3"/>
      <c r="D15" s="3"/>
      <c r="E15" s="5"/>
      <c r="F15" s="3"/>
      <c r="G15" s="3"/>
      <c r="H15" s="3"/>
      <c r="I15" s="3"/>
      <c r="J15" s="3"/>
      <c r="K15" s="3"/>
      <c r="L15" s="3"/>
    </row>
    <row r="16" spans="1:22" ht="23.25">
      <c r="A16" s="22" t="s">
        <v>72</v>
      </c>
      <c r="B16" s="46" t="s">
        <v>68</v>
      </c>
      <c r="C16" s="46"/>
      <c r="D16" s="49"/>
      <c r="E16" s="49"/>
      <c r="F16" s="49"/>
      <c r="G16" s="49"/>
      <c r="H16" s="49"/>
      <c r="I16" s="49"/>
      <c r="J16" s="49"/>
      <c r="K16" s="47"/>
      <c r="L16" s="146"/>
      <c r="M16" s="64"/>
      <c r="N16" s="64"/>
      <c r="O16" s="106" t="s">
        <v>63</v>
      </c>
      <c r="P16" s="121" t="s">
        <v>5</v>
      </c>
      <c r="Q16" s="123" t="s">
        <v>3</v>
      </c>
      <c r="T16" s="3"/>
      <c r="U16" s="3"/>
      <c r="V16" s="3"/>
    </row>
    <row r="17" spans="1:22" ht="15">
      <c r="A17" s="37"/>
      <c r="B17" s="46" t="s">
        <v>70</v>
      </c>
      <c r="C17" s="46"/>
      <c r="D17" s="49"/>
      <c r="E17" s="49"/>
      <c r="F17" s="49"/>
      <c r="G17" s="49"/>
      <c r="H17" s="49"/>
      <c r="I17" s="49"/>
      <c r="J17" s="49"/>
      <c r="K17" s="47"/>
      <c r="L17" s="75"/>
      <c r="M17" s="3"/>
      <c r="N17" s="3"/>
      <c r="O17" s="163"/>
      <c r="P17" s="164"/>
      <c r="Q17" s="86"/>
      <c r="T17" s="3"/>
      <c r="U17" s="3"/>
      <c r="V17" s="3"/>
    </row>
    <row r="18" spans="1:22" ht="15">
      <c r="A18" s="37"/>
      <c r="B18" s="46" t="s">
        <v>71</v>
      </c>
      <c r="C18" s="46"/>
      <c r="D18" s="49"/>
      <c r="E18" s="49"/>
      <c r="F18" s="49"/>
      <c r="G18" s="49"/>
      <c r="H18" s="49"/>
      <c r="I18" s="49"/>
      <c r="J18" s="49"/>
      <c r="K18" s="47"/>
      <c r="L18" s="75"/>
      <c r="M18" s="3"/>
      <c r="N18" s="3"/>
      <c r="O18" s="163"/>
      <c r="P18" s="164"/>
      <c r="Q18" s="86"/>
      <c r="T18" s="3"/>
      <c r="U18" s="3"/>
      <c r="V18" s="3"/>
    </row>
    <row r="19" spans="1:22" ht="15">
      <c r="A19" s="22"/>
      <c r="B19" s="46" t="s">
        <v>69</v>
      </c>
      <c r="C19" s="46"/>
      <c r="D19" s="49"/>
      <c r="E19" s="49"/>
      <c r="F19" s="49"/>
      <c r="G19" s="49"/>
      <c r="H19" s="49"/>
      <c r="I19" s="49"/>
      <c r="J19" s="49"/>
      <c r="K19" s="47"/>
      <c r="L19" s="75"/>
      <c r="M19" s="3"/>
      <c r="N19" s="3"/>
      <c r="O19" s="76"/>
      <c r="P19" s="76"/>
      <c r="Q19" s="85"/>
      <c r="T19" s="3"/>
      <c r="U19" s="3"/>
      <c r="V19" s="3"/>
    </row>
    <row r="20" spans="1:22" ht="15">
      <c r="A20" s="22"/>
      <c r="B20" s="35" t="s">
        <v>8</v>
      </c>
      <c r="C20" s="48" t="s">
        <v>9</v>
      </c>
      <c r="D20" s="48" t="s">
        <v>10</v>
      </c>
      <c r="E20" s="48" t="s">
        <v>11</v>
      </c>
      <c r="F20" s="48" t="s">
        <v>12</v>
      </c>
      <c r="G20" s="48" t="s">
        <v>13</v>
      </c>
      <c r="H20" s="48" t="s">
        <v>14</v>
      </c>
      <c r="I20" s="48" t="s">
        <v>15</v>
      </c>
      <c r="J20" s="48" t="s">
        <v>16</v>
      </c>
      <c r="K20" s="48" t="s">
        <v>17</v>
      </c>
      <c r="L20" s="25"/>
      <c r="M20" s="3"/>
      <c r="N20" s="3"/>
      <c r="O20" s="76"/>
      <c r="P20" s="76"/>
      <c r="Q20" s="85"/>
      <c r="T20" s="3"/>
      <c r="U20" s="3"/>
      <c r="V20" s="3"/>
    </row>
    <row r="21" spans="1:22" ht="12.75">
      <c r="A21" s="22" t="s">
        <v>7</v>
      </c>
      <c r="B21" s="159">
        <v>34</v>
      </c>
      <c r="C21" s="159"/>
      <c r="D21" s="159">
        <v>12</v>
      </c>
      <c r="E21" s="159"/>
      <c r="F21" s="159">
        <v>7</v>
      </c>
      <c r="G21" s="159"/>
      <c r="H21" s="159">
        <v>2</v>
      </c>
      <c r="I21" s="159"/>
      <c r="J21" s="159"/>
      <c r="K21" s="159"/>
      <c r="L21" s="3"/>
      <c r="M21" s="3"/>
      <c r="N21" s="3"/>
      <c r="O21" s="76"/>
      <c r="P21" s="76"/>
      <c r="Q21" s="85"/>
      <c r="T21" s="3"/>
      <c r="U21" s="3"/>
      <c r="V21" s="3"/>
    </row>
    <row r="22" spans="1:22" ht="12.75">
      <c r="A22" s="50"/>
      <c r="B22" s="42"/>
      <c r="C22" s="43"/>
      <c r="D22" s="43"/>
      <c r="E22" s="44"/>
      <c r="F22" s="43"/>
      <c r="G22" s="43"/>
      <c r="H22" s="43"/>
      <c r="I22" s="43"/>
      <c r="J22" s="43"/>
      <c r="K22" s="28"/>
      <c r="L22" s="3"/>
      <c r="M22" s="3"/>
      <c r="N22" s="3"/>
      <c r="O22" s="76"/>
      <c r="P22" s="76"/>
      <c r="Q22" s="85"/>
      <c r="T22" s="3"/>
      <c r="U22" s="3"/>
      <c r="V22" s="3"/>
    </row>
    <row r="23" spans="1:22" ht="15">
      <c r="A23" s="35"/>
      <c r="B23" s="171" t="s">
        <v>45</v>
      </c>
      <c r="C23" s="166"/>
      <c r="D23" s="165" t="s">
        <v>46</v>
      </c>
      <c r="E23" s="166"/>
      <c r="F23" s="165" t="s">
        <v>47</v>
      </c>
      <c r="G23" s="166"/>
      <c r="H23" s="165" t="s">
        <v>43</v>
      </c>
      <c r="I23" s="166"/>
      <c r="J23" s="165" t="s">
        <v>48</v>
      </c>
      <c r="K23" s="166"/>
      <c r="L23" s="1"/>
      <c r="M23" s="7"/>
      <c r="N23" s="25"/>
      <c r="O23" s="89"/>
      <c r="P23" s="92"/>
      <c r="Q23" s="86"/>
      <c r="T23" s="3"/>
      <c r="U23" s="3"/>
      <c r="V23" s="3"/>
    </row>
    <row r="24" spans="1:22" ht="12.75">
      <c r="A24" s="20"/>
      <c r="B24" s="3"/>
      <c r="C24" s="21"/>
      <c r="D24" s="20"/>
      <c r="E24" s="21"/>
      <c r="F24" s="20"/>
      <c r="G24" s="21"/>
      <c r="H24" s="20"/>
      <c r="I24" s="21"/>
      <c r="J24" s="20"/>
      <c r="K24" s="21"/>
      <c r="L24" s="7"/>
      <c r="M24" s="7"/>
      <c r="N24" s="7"/>
      <c r="O24" s="90"/>
      <c r="P24" s="93"/>
      <c r="Q24" s="87"/>
      <c r="T24" s="3"/>
      <c r="U24" s="3"/>
      <c r="V24" s="3"/>
    </row>
    <row r="25" spans="1:22" ht="12.75">
      <c r="A25" s="19" t="s">
        <v>44</v>
      </c>
      <c r="B25" s="24">
        <v>45</v>
      </c>
      <c r="C25" s="8">
        <f>B25/O25</f>
        <v>0.8181818181818182</v>
      </c>
      <c r="D25" s="20">
        <v>8</v>
      </c>
      <c r="E25" s="8">
        <f>D25/O25</f>
        <v>0.14545454545454545</v>
      </c>
      <c r="F25" s="20">
        <v>2</v>
      </c>
      <c r="G25" s="8">
        <f>F25/O25</f>
        <v>0.03636363636363636</v>
      </c>
      <c r="H25" s="20">
        <v>0</v>
      </c>
      <c r="I25" s="8">
        <f>H25/O25</f>
        <v>0</v>
      </c>
      <c r="J25" s="20">
        <v>0</v>
      </c>
      <c r="K25" s="8">
        <f>J25/O25</f>
        <v>0</v>
      </c>
      <c r="L25" s="11"/>
      <c r="M25" s="11"/>
      <c r="N25" s="11"/>
      <c r="O25" s="91">
        <v>55</v>
      </c>
      <c r="P25" s="94">
        <f>SUM(B25*1+D25*2+F25*3+H25*4+J25*5)</f>
        <v>67</v>
      </c>
      <c r="Q25" s="88">
        <f>P25/O25</f>
        <v>1.2181818181818183</v>
      </c>
      <c r="T25" s="3"/>
      <c r="U25" s="3"/>
      <c r="V25" s="3"/>
    </row>
    <row r="26" spans="2:22" ht="12.75">
      <c r="B26" s="4"/>
      <c r="E26" s="12"/>
      <c r="T26" s="3"/>
      <c r="U26" s="3"/>
      <c r="V26" s="3"/>
    </row>
    <row r="27" spans="2:22" ht="12.75">
      <c r="B27" s="4"/>
      <c r="E27" s="12"/>
      <c r="T27" s="3"/>
      <c r="U27" s="3"/>
      <c r="V27" s="3"/>
    </row>
    <row r="28" spans="2:22" ht="13.5" thickBot="1">
      <c r="B28" s="140"/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T28" s="3"/>
      <c r="U28" s="3"/>
      <c r="V28" s="3"/>
    </row>
    <row r="29" spans="1:22" ht="12.75">
      <c r="A29" s="147" t="s">
        <v>18</v>
      </c>
      <c r="B29" s="10"/>
      <c r="C29" s="7"/>
      <c r="D29" s="10"/>
      <c r="E29" s="7"/>
      <c r="F29" s="10"/>
      <c r="G29" s="7"/>
      <c r="H29" s="10"/>
      <c r="I29" s="7"/>
      <c r="J29" s="10"/>
      <c r="K29" s="7"/>
      <c r="L29" s="7"/>
      <c r="M29" s="7"/>
      <c r="N29" s="7"/>
      <c r="O29" s="16"/>
      <c r="P29" s="17"/>
      <c r="Q29" s="14"/>
      <c r="T29" s="3"/>
      <c r="U29" s="3"/>
      <c r="V29" s="3"/>
    </row>
    <row r="30" spans="1:22" ht="43.5" customHeight="1">
      <c r="A30" s="23"/>
      <c r="B30" s="180" t="s">
        <v>52</v>
      </c>
      <c r="C30" s="180"/>
      <c r="D30" s="52"/>
      <c r="E30" s="51"/>
      <c r="F30" s="52"/>
      <c r="G30" s="51"/>
      <c r="H30" s="52"/>
      <c r="I30" s="51"/>
      <c r="J30" s="181" t="s">
        <v>53</v>
      </c>
      <c r="K30" s="182"/>
      <c r="L30" s="189" t="s">
        <v>42</v>
      </c>
      <c r="M30" s="190"/>
      <c r="N30" s="27"/>
      <c r="O30" s="106" t="s">
        <v>58</v>
      </c>
      <c r="P30" s="153" t="s">
        <v>64</v>
      </c>
      <c r="Q30" s="84" t="s">
        <v>3</v>
      </c>
      <c r="T30" s="3"/>
      <c r="U30" s="3"/>
      <c r="V30" s="3"/>
    </row>
    <row r="31" spans="1:22" ht="15">
      <c r="A31" s="19"/>
      <c r="B31" s="175">
        <v>1</v>
      </c>
      <c r="C31" s="176"/>
      <c r="D31" s="175">
        <v>2</v>
      </c>
      <c r="E31" s="176"/>
      <c r="F31" s="175">
        <v>3</v>
      </c>
      <c r="G31" s="176"/>
      <c r="H31" s="175">
        <v>4</v>
      </c>
      <c r="I31" s="176"/>
      <c r="J31" s="175">
        <v>5</v>
      </c>
      <c r="K31" s="176"/>
      <c r="L31" s="59"/>
      <c r="M31" s="21"/>
      <c r="N31" s="7"/>
      <c r="O31" s="90"/>
      <c r="P31" s="93"/>
      <c r="Q31" s="95"/>
      <c r="T31" s="3"/>
      <c r="U31" s="3"/>
      <c r="V31" s="3"/>
    </row>
    <row r="32" spans="1:17" ht="12.75">
      <c r="A32" s="19" t="s">
        <v>23</v>
      </c>
      <c r="B32" s="20">
        <v>20</v>
      </c>
      <c r="C32" s="21">
        <f>B32/O32</f>
        <v>0.37037037037037035</v>
      </c>
      <c r="D32" s="20">
        <v>26</v>
      </c>
      <c r="E32" s="21">
        <f>D32/O32</f>
        <v>0.48148148148148145</v>
      </c>
      <c r="F32" s="20">
        <v>8</v>
      </c>
      <c r="G32" s="21">
        <f>F32/O32</f>
        <v>0.14814814814814814</v>
      </c>
      <c r="H32" s="20">
        <v>0</v>
      </c>
      <c r="I32" s="21">
        <f>H32/O32</f>
        <v>0</v>
      </c>
      <c r="J32" s="20">
        <v>0</v>
      </c>
      <c r="K32" s="21">
        <f>J32/O32</f>
        <v>0</v>
      </c>
      <c r="L32" s="82">
        <v>1</v>
      </c>
      <c r="M32" s="21">
        <f>L32/O32</f>
        <v>0.018518518518518517</v>
      </c>
      <c r="N32" s="40"/>
      <c r="O32" s="97">
        <f>SUM(B32,D32,F32,H32,J32)</f>
        <v>54</v>
      </c>
      <c r="P32" s="94">
        <f>SUM(B32*1+D32*2+F32*3+H32*4+J32*5)</f>
        <v>96</v>
      </c>
      <c r="Q32" s="96">
        <f>P32/O32</f>
        <v>1.7777777777777777</v>
      </c>
    </row>
    <row r="33" spans="1:17" ht="12.75">
      <c r="A33" s="148"/>
      <c r="B33" s="10"/>
      <c r="C33" s="7"/>
      <c r="D33" s="10"/>
      <c r="E33" s="7"/>
      <c r="F33" s="10"/>
      <c r="G33" s="7"/>
      <c r="H33" s="10"/>
      <c r="I33" s="7"/>
      <c r="J33" s="10"/>
      <c r="K33" s="7"/>
      <c r="L33" s="83"/>
      <c r="M33" s="7"/>
      <c r="N33" s="7"/>
      <c r="O33" s="97"/>
      <c r="P33" s="93"/>
      <c r="Q33" s="95"/>
    </row>
    <row r="34" spans="1:17" ht="27" customHeight="1">
      <c r="A34" s="63" t="s">
        <v>51</v>
      </c>
      <c r="B34" s="20">
        <v>21</v>
      </c>
      <c r="C34" s="21">
        <f>B34/O34</f>
        <v>0.38181818181818183</v>
      </c>
      <c r="D34" s="20">
        <v>23</v>
      </c>
      <c r="E34" s="21">
        <f>D34/O34</f>
        <v>0.41818181818181815</v>
      </c>
      <c r="F34" s="20">
        <v>8</v>
      </c>
      <c r="G34" s="21">
        <f>F34/O34</f>
        <v>0.14545454545454545</v>
      </c>
      <c r="H34" s="20">
        <v>3</v>
      </c>
      <c r="I34" s="21">
        <f>H34/O34</f>
        <v>0.05454545454545454</v>
      </c>
      <c r="J34" s="20">
        <v>0</v>
      </c>
      <c r="K34" s="21">
        <f>J34/O34</f>
        <v>0</v>
      </c>
      <c r="L34" s="82">
        <v>0</v>
      </c>
      <c r="M34" s="21">
        <f>L34/O34</f>
        <v>0</v>
      </c>
      <c r="N34" s="11"/>
      <c r="O34" s="97">
        <f>SUM(B34,D34,F34,H34,J34)</f>
        <v>55</v>
      </c>
      <c r="P34" s="94">
        <f>SUM(B34*1+D34*2+F34*3+H34*4+J34*5)</f>
        <v>103</v>
      </c>
      <c r="Q34" s="96">
        <f>P34/O34</f>
        <v>1.8727272727272728</v>
      </c>
    </row>
    <row r="35" spans="1:17" ht="12.75">
      <c r="A35" s="148"/>
      <c r="B35" s="10"/>
      <c r="C35" s="7"/>
      <c r="D35" s="10"/>
      <c r="E35" s="7"/>
      <c r="F35" s="10"/>
      <c r="G35" s="7"/>
      <c r="H35" s="10"/>
      <c r="I35" s="7"/>
      <c r="J35" s="10"/>
      <c r="K35" s="7"/>
      <c r="L35" s="83"/>
      <c r="M35" s="7"/>
      <c r="N35" s="7"/>
      <c r="O35" s="97"/>
      <c r="P35" s="93"/>
      <c r="Q35" s="95"/>
    </row>
    <row r="36" spans="1:17" ht="30.75" customHeight="1">
      <c r="A36" s="63" t="s">
        <v>54</v>
      </c>
      <c r="B36" s="20">
        <v>30</v>
      </c>
      <c r="C36" s="21">
        <f>B36/O36</f>
        <v>0.5454545454545454</v>
      </c>
      <c r="D36" s="20">
        <v>7</v>
      </c>
      <c r="E36" s="21">
        <f>D36/O36</f>
        <v>0.12727272727272726</v>
      </c>
      <c r="F36" s="20">
        <v>7</v>
      </c>
      <c r="G36" s="21">
        <f>F36/O36</f>
        <v>0.12727272727272726</v>
      </c>
      <c r="H36" s="20">
        <v>9</v>
      </c>
      <c r="I36" s="21">
        <f>H36/O36</f>
        <v>0.16363636363636364</v>
      </c>
      <c r="J36" s="20">
        <v>2</v>
      </c>
      <c r="K36" s="21">
        <f>J36/O36</f>
        <v>0.03636363636363636</v>
      </c>
      <c r="L36" s="82">
        <v>0</v>
      </c>
      <c r="M36" s="21">
        <f>L36/O36</f>
        <v>0</v>
      </c>
      <c r="N36" s="11"/>
      <c r="O36" s="97">
        <f>SUM(B36,D36,F36,H36,J36)</f>
        <v>55</v>
      </c>
      <c r="P36" s="94">
        <f>SUM(B36*1+D36*2+F36*3+H36*4+J36*5)</f>
        <v>111</v>
      </c>
      <c r="Q36" s="96">
        <f>P36/O36</f>
        <v>2.018181818181818</v>
      </c>
    </row>
    <row r="37" ht="12.75">
      <c r="A37" s="4"/>
    </row>
    <row r="38" ht="12.75" hidden="1"/>
    <row r="39" s="3" customFormat="1" ht="12.75">
      <c r="Q39" s="15"/>
    </row>
    <row r="40" spans="1:15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</row>
    <row r="41" ht="12.75" hidden="1"/>
    <row r="42" spans="1:30" ht="15.75" thickBot="1">
      <c r="A42" s="144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39"/>
      <c r="N42" s="25"/>
      <c r="O42" s="143"/>
      <c r="P42" s="141"/>
      <c r="Q42" s="14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50.25" customHeight="1">
      <c r="A43" s="150"/>
      <c r="B43" s="180" t="s">
        <v>52</v>
      </c>
      <c r="C43" s="180"/>
      <c r="D43" s="64"/>
      <c r="E43" s="64"/>
      <c r="F43" s="64"/>
      <c r="G43" s="64"/>
      <c r="H43" s="64"/>
      <c r="I43" s="64"/>
      <c r="J43" s="181" t="s">
        <v>53</v>
      </c>
      <c r="K43" s="182"/>
      <c r="L43" s="189" t="s">
        <v>42</v>
      </c>
      <c r="M43" s="182"/>
      <c r="N43" s="57"/>
      <c r="O43" s="106" t="s">
        <v>58</v>
      </c>
      <c r="P43" s="122" t="s">
        <v>5</v>
      </c>
      <c r="Q43" s="84" t="s">
        <v>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" t="s">
        <v>24</v>
      </c>
      <c r="B44" s="175">
        <v>1</v>
      </c>
      <c r="C44" s="176"/>
      <c r="D44" s="169">
        <v>2</v>
      </c>
      <c r="E44" s="170"/>
      <c r="F44" s="169">
        <v>3</v>
      </c>
      <c r="G44" s="170"/>
      <c r="H44" s="169">
        <v>4</v>
      </c>
      <c r="I44" s="170"/>
      <c r="J44" s="175">
        <v>5</v>
      </c>
      <c r="K44" s="176"/>
      <c r="L44" s="35"/>
      <c r="M44" s="65"/>
      <c r="N44" s="58"/>
      <c r="O44" s="89"/>
      <c r="P44" s="18"/>
      <c r="Q44" s="11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>
      <c r="B45" s="61"/>
      <c r="C45" s="72"/>
      <c r="D45" s="72"/>
      <c r="E45" s="72"/>
      <c r="F45" s="72"/>
      <c r="G45" s="72"/>
      <c r="H45" s="72"/>
      <c r="I45" s="72"/>
      <c r="J45" s="72"/>
      <c r="K45" s="72"/>
      <c r="L45" s="1"/>
      <c r="M45" s="1"/>
      <c r="N45" s="109"/>
      <c r="O45" s="110"/>
      <c r="P45" s="5"/>
      <c r="Q45" s="9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100" s="6" customFormat="1" ht="12.75">
      <c r="A46" s="55" t="s">
        <v>25</v>
      </c>
      <c r="B46" s="20">
        <v>55</v>
      </c>
      <c r="C46" s="21">
        <f>B46/O46</f>
        <v>1</v>
      </c>
      <c r="D46" s="20">
        <v>0</v>
      </c>
      <c r="E46" s="21">
        <f>D46/O46</f>
        <v>0</v>
      </c>
      <c r="F46" s="20">
        <v>0</v>
      </c>
      <c r="G46" s="21">
        <f>F46/O46</f>
        <v>0</v>
      </c>
      <c r="H46" s="20">
        <v>0</v>
      </c>
      <c r="I46" s="21">
        <f>H46/O46</f>
        <v>0</v>
      </c>
      <c r="J46" s="20">
        <v>0</v>
      </c>
      <c r="K46" s="21">
        <f>J46/O46</f>
        <v>0</v>
      </c>
      <c r="L46" s="82">
        <v>0</v>
      </c>
      <c r="M46" s="21">
        <f>L46/O46</f>
        <v>0</v>
      </c>
      <c r="N46" s="8"/>
      <c r="O46" s="160">
        <f>SUM(B46,D46,F46,H46,J46)</f>
        <v>55</v>
      </c>
      <c r="P46" s="29">
        <f>SUM(B46*1+D46*2+F46*3+H46*4+J46*5)</f>
        <v>55</v>
      </c>
      <c r="Q46" s="96">
        <f>P46/O46</f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ht="12.75">
      <c r="A47" s="78"/>
      <c r="B47" s="10"/>
      <c r="C47" s="7"/>
      <c r="D47" s="10"/>
      <c r="E47" s="7"/>
      <c r="F47" s="10"/>
      <c r="G47" s="7"/>
      <c r="H47" s="10"/>
      <c r="I47" s="7"/>
      <c r="J47" s="10"/>
      <c r="K47" s="7"/>
      <c r="L47" s="83"/>
      <c r="M47" s="7"/>
      <c r="N47" s="66"/>
      <c r="O47" s="97"/>
      <c r="P47" s="17"/>
      <c r="Q47" s="9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s="6" customFormat="1" ht="12.75">
      <c r="A48" s="55" t="s">
        <v>26</v>
      </c>
      <c r="B48" s="20">
        <v>30</v>
      </c>
      <c r="C48" s="21">
        <f>B48/O48</f>
        <v>0.5454545454545454</v>
      </c>
      <c r="D48" s="20">
        <v>22</v>
      </c>
      <c r="E48" s="21">
        <f>D48/O48</f>
        <v>0.4</v>
      </c>
      <c r="F48" s="20">
        <v>3</v>
      </c>
      <c r="G48" s="21">
        <f>F48/O48</f>
        <v>0.05454545454545454</v>
      </c>
      <c r="H48" s="20">
        <v>0</v>
      </c>
      <c r="I48" s="21">
        <f>H48/O48</f>
        <v>0</v>
      </c>
      <c r="J48" s="20">
        <v>0</v>
      </c>
      <c r="K48" s="21">
        <f>J48/O48</f>
        <v>0</v>
      </c>
      <c r="L48" s="82">
        <v>0</v>
      </c>
      <c r="M48" s="21">
        <f>L48/O48</f>
        <v>0</v>
      </c>
      <c r="N48" s="8"/>
      <c r="O48" s="97">
        <f>SUM(B48,D48,F48,H48,J48)</f>
        <v>55</v>
      </c>
      <c r="P48" s="29">
        <f>SUM(B48*1+D48*2+F48*3+H48*4+J48*5)</f>
        <v>83</v>
      </c>
      <c r="Q48" s="96">
        <f>P48/O48</f>
        <v>1.509090909090909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12.75">
      <c r="A49" s="55"/>
      <c r="B49" s="10"/>
      <c r="C49" s="7"/>
      <c r="D49" s="10"/>
      <c r="E49" s="7"/>
      <c r="F49" s="10"/>
      <c r="G49" s="7"/>
      <c r="H49" s="10"/>
      <c r="I49" s="7"/>
      <c r="J49" s="10"/>
      <c r="K49" s="7"/>
      <c r="L49" s="83"/>
      <c r="M49" s="7"/>
      <c r="N49" s="73"/>
      <c r="O49" s="97"/>
      <c r="P49" s="17"/>
      <c r="Q49" s="9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s="6" customFormat="1" ht="12.75">
      <c r="A50" s="55" t="s">
        <v>27</v>
      </c>
      <c r="B50" s="20">
        <v>51</v>
      </c>
      <c r="C50" s="21">
        <f>B50/O50</f>
        <v>0.9272727272727272</v>
      </c>
      <c r="D50" s="20">
        <v>4</v>
      </c>
      <c r="E50" s="21">
        <f>D50/O50</f>
        <v>0.07272727272727272</v>
      </c>
      <c r="F50" s="20">
        <v>0</v>
      </c>
      <c r="G50" s="21">
        <f>F50/O50</f>
        <v>0</v>
      </c>
      <c r="H50" s="20">
        <v>0</v>
      </c>
      <c r="I50" s="21">
        <f>H50/O50</f>
        <v>0</v>
      </c>
      <c r="J50" s="20">
        <v>0</v>
      </c>
      <c r="K50" s="21">
        <f>J50/O50</f>
        <v>0</v>
      </c>
      <c r="L50" s="82">
        <v>0</v>
      </c>
      <c r="M50" s="21">
        <f>L50/O50</f>
        <v>0</v>
      </c>
      <c r="N50" s="8"/>
      <c r="O50" s="97">
        <f aca="true" t="shared" si="0" ref="O50:O62">SUM(B50,D50,F50,H50,J50)</f>
        <v>55</v>
      </c>
      <c r="P50" s="29">
        <f>SUM(B50*1+D50*2+F50*3+H50*4+J50*5)</f>
        <v>59</v>
      </c>
      <c r="Q50" s="96">
        <f>P50/O50</f>
        <v>1.0727272727272728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12.75">
      <c r="A51" s="55"/>
      <c r="B51" s="10"/>
      <c r="C51" s="7"/>
      <c r="D51" s="10"/>
      <c r="E51" s="7"/>
      <c r="F51" s="10"/>
      <c r="G51" s="7"/>
      <c r="H51" s="10"/>
      <c r="I51" s="7"/>
      <c r="J51" s="10"/>
      <c r="K51" s="7"/>
      <c r="L51" s="83"/>
      <c r="M51" s="7"/>
      <c r="N51" s="73"/>
      <c r="O51" s="97"/>
      <c r="P51" s="17"/>
      <c r="Q51" s="95"/>
      <c r="R51" s="3"/>
      <c r="S51" s="3"/>
      <c r="T51" s="3"/>
      <c r="U51" s="3"/>
      <c r="V51" s="3"/>
      <c r="W51" s="3"/>
      <c r="X51" s="2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s="6" customFormat="1" ht="12.75">
      <c r="A52" s="55" t="s">
        <v>28</v>
      </c>
      <c r="B52" s="20">
        <v>32</v>
      </c>
      <c r="C52" s="21">
        <f>B52/O52</f>
        <v>0.5925925925925926</v>
      </c>
      <c r="D52" s="20">
        <v>20</v>
      </c>
      <c r="E52" s="21">
        <f>D52/O52</f>
        <v>0.37037037037037035</v>
      </c>
      <c r="F52" s="20">
        <v>1</v>
      </c>
      <c r="G52" s="21">
        <f>F52/O52</f>
        <v>0.018518518518518517</v>
      </c>
      <c r="H52" s="20">
        <v>1</v>
      </c>
      <c r="I52" s="21">
        <f>H52/O52</f>
        <v>0.018518518518518517</v>
      </c>
      <c r="J52" s="20">
        <v>0</v>
      </c>
      <c r="K52" s="21">
        <f>J52/O52</f>
        <v>0</v>
      </c>
      <c r="L52" s="82">
        <v>1</v>
      </c>
      <c r="M52" s="21">
        <f>L52/O52</f>
        <v>0.018518518518518517</v>
      </c>
      <c r="N52" s="8"/>
      <c r="O52" s="97">
        <f t="shared" si="0"/>
        <v>54</v>
      </c>
      <c r="P52" s="29">
        <f>SUM(B52*1+D52*2+F52*3+H52*4+J52*5)</f>
        <v>79</v>
      </c>
      <c r="Q52" s="96">
        <f>P52/O52</f>
        <v>1.462962962962963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ht="12.75">
      <c r="A53" s="55"/>
      <c r="B53" s="10"/>
      <c r="C53" s="7"/>
      <c r="D53" s="10"/>
      <c r="E53" s="7"/>
      <c r="F53" s="10"/>
      <c r="G53" s="7"/>
      <c r="H53" s="10"/>
      <c r="I53" s="7"/>
      <c r="J53" s="10"/>
      <c r="K53" s="7"/>
      <c r="L53" s="83"/>
      <c r="M53" s="7"/>
      <c r="N53" s="73"/>
      <c r="O53" s="97"/>
      <c r="P53" s="17"/>
      <c r="Q53" s="9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s="6" customFormat="1" ht="12.75">
      <c r="A54" s="69" t="s">
        <v>29</v>
      </c>
      <c r="B54" s="20">
        <v>35</v>
      </c>
      <c r="C54" s="21">
        <f>B54/O54</f>
        <v>0.7446808510638298</v>
      </c>
      <c r="D54" s="20">
        <v>10</v>
      </c>
      <c r="E54" s="21">
        <f>D54/O54</f>
        <v>0.2127659574468085</v>
      </c>
      <c r="F54" s="20">
        <v>2</v>
      </c>
      <c r="G54" s="21">
        <f>F54/O54</f>
        <v>0.0425531914893617</v>
      </c>
      <c r="H54" s="20">
        <v>0</v>
      </c>
      <c r="I54" s="21">
        <f>H54/O54</f>
        <v>0</v>
      </c>
      <c r="J54" s="20">
        <v>0</v>
      </c>
      <c r="K54" s="21">
        <f>J54/O54</f>
        <v>0</v>
      </c>
      <c r="L54" s="82">
        <v>8</v>
      </c>
      <c r="M54" s="21">
        <f>L54/O54</f>
        <v>0.1702127659574468</v>
      </c>
      <c r="N54" s="73"/>
      <c r="O54" s="97">
        <f t="shared" si="0"/>
        <v>47</v>
      </c>
      <c r="P54" s="17">
        <f>SUM(B54*1+D54*2+F54*3+H54*4+J54*5)</f>
        <v>61</v>
      </c>
      <c r="Q54" s="95">
        <f>P54/O54</f>
        <v>1.297872340425532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7" s="3" customFormat="1" ht="12.75">
      <c r="A55" s="55"/>
      <c r="B55" s="10"/>
      <c r="C55" s="7"/>
      <c r="D55" s="10"/>
      <c r="E55" s="7"/>
      <c r="F55" s="10"/>
      <c r="G55" s="7"/>
      <c r="H55" s="10"/>
      <c r="I55" s="7"/>
      <c r="J55" s="10"/>
      <c r="K55" s="7"/>
      <c r="L55" s="83"/>
      <c r="M55" s="7"/>
      <c r="N55" s="66"/>
      <c r="O55" s="97"/>
      <c r="P55" s="34"/>
      <c r="Q55" s="112"/>
    </row>
    <row r="56" spans="1:17" s="3" customFormat="1" ht="12.75">
      <c r="A56" s="69" t="s">
        <v>30</v>
      </c>
      <c r="B56" s="20">
        <v>35</v>
      </c>
      <c r="C56" s="21">
        <f>B56/O56</f>
        <v>0.6481481481481481</v>
      </c>
      <c r="D56" s="20">
        <v>12</v>
      </c>
      <c r="E56" s="21">
        <f>D56/O56</f>
        <v>0.2222222222222222</v>
      </c>
      <c r="F56" s="20">
        <v>7</v>
      </c>
      <c r="G56" s="21">
        <f>F56/O56</f>
        <v>0.12962962962962962</v>
      </c>
      <c r="H56" s="20">
        <v>0</v>
      </c>
      <c r="I56" s="21">
        <f>H56/O56</f>
        <v>0</v>
      </c>
      <c r="J56" s="20">
        <v>0</v>
      </c>
      <c r="K56" s="21">
        <f>J56/O56</f>
        <v>0</v>
      </c>
      <c r="L56" s="82">
        <v>1</v>
      </c>
      <c r="M56" s="21">
        <f>L56/O56</f>
        <v>0.018518518518518517</v>
      </c>
      <c r="N56" s="8"/>
      <c r="O56" s="97">
        <f t="shared" si="0"/>
        <v>54</v>
      </c>
      <c r="P56" s="29">
        <f>SUM(B56*1+D56*2+F56*3+H56*4+J56*5)</f>
        <v>80</v>
      </c>
      <c r="Q56" s="96">
        <f>P56/O56</f>
        <v>1.4814814814814814</v>
      </c>
    </row>
    <row r="57" spans="1:17" s="3" customFormat="1" ht="12.75">
      <c r="A57" s="69"/>
      <c r="B57" s="10"/>
      <c r="C57" s="7"/>
      <c r="D57" s="10"/>
      <c r="E57" s="7"/>
      <c r="F57" s="10"/>
      <c r="G57" s="7"/>
      <c r="H57" s="10"/>
      <c r="I57" s="7"/>
      <c r="J57" s="10"/>
      <c r="K57" s="7"/>
      <c r="L57" s="83"/>
      <c r="M57" s="7"/>
      <c r="N57" s="73"/>
      <c r="O57" s="97"/>
      <c r="P57" s="17"/>
      <c r="Q57" s="95"/>
    </row>
    <row r="58" spans="1:17" s="3" customFormat="1" ht="25.5">
      <c r="A58" s="70" t="s">
        <v>49</v>
      </c>
      <c r="B58" s="20">
        <v>12</v>
      </c>
      <c r="C58" s="21">
        <f>B58/O58</f>
        <v>0.21818181818181817</v>
      </c>
      <c r="D58" s="20">
        <v>17</v>
      </c>
      <c r="E58" s="21">
        <f>D58/O58</f>
        <v>0.3090909090909091</v>
      </c>
      <c r="F58" s="20">
        <v>18</v>
      </c>
      <c r="G58" s="21">
        <f>F58/O58</f>
        <v>0.32727272727272727</v>
      </c>
      <c r="H58" s="20">
        <v>7</v>
      </c>
      <c r="I58" s="21">
        <f>H58/O58</f>
        <v>0.12727272727272726</v>
      </c>
      <c r="J58" s="20">
        <v>1</v>
      </c>
      <c r="K58" s="21">
        <f>J58/O58</f>
        <v>0.01818181818181818</v>
      </c>
      <c r="L58" s="82">
        <v>0</v>
      </c>
      <c r="M58" s="21">
        <f>L58/O58</f>
        <v>0</v>
      </c>
      <c r="N58" s="8"/>
      <c r="O58" s="97">
        <f t="shared" si="0"/>
        <v>55</v>
      </c>
      <c r="P58" s="29">
        <f>SUM(B58*1+D58*2+F58*3+H58*4+J58*5)</f>
        <v>133</v>
      </c>
      <c r="Q58" s="96">
        <f>P58/O58</f>
        <v>2.418181818181818</v>
      </c>
    </row>
    <row r="59" spans="1:17" s="3" customFormat="1" ht="12.75">
      <c r="A59" s="69"/>
      <c r="B59" s="10"/>
      <c r="C59" s="7"/>
      <c r="D59" s="10"/>
      <c r="E59" s="7"/>
      <c r="F59" s="10"/>
      <c r="G59" s="7"/>
      <c r="H59" s="10"/>
      <c r="I59" s="7"/>
      <c r="J59" s="10"/>
      <c r="K59" s="7"/>
      <c r="L59" s="83"/>
      <c r="M59" s="7"/>
      <c r="N59" s="73"/>
      <c r="O59" s="97"/>
      <c r="P59" s="17"/>
      <c r="Q59" s="95"/>
    </row>
    <row r="60" spans="1:17" s="3" customFormat="1" ht="12.75">
      <c r="A60" s="55" t="s">
        <v>31</v>
      </c>
      <c r="B60" s="20">
        <v>16</v>
      </c>
      <c r="C60" s="21">
        <f>B60/O60</f>
        <v>0.3902439024390244</v>
      </c>
      <c r="D60" s="20">
        <v>20</v>
      </c>
      <c r="E60" s="21">
        <f>D60/O60</f>
        <v>0.4878048780487805</v>
      </c>
      <c r="F60" s="20">
        <v>4</v>
      </c>
      <c r="G60" s="21">
        <f>F60/O60</f>
        <v>0.0975609756097561</v>
      </c>
      <c r="H60" s="98">
        <v>0</v>
      </c>
      <c r="I60" s="21">
        <f>H60/O60</f>
        <v>0</v>
      </c>
      <c r="J60" s="20">
        <v>1</v>
      </c>
      <c r="K60" s="21">
        <f>J60/O60</f>
        <v>0.024390243902439025</v>
      </c>
      <c r="L60" s="82">
        <v>14</v>
      </c>
      <c r="M60" s="21">
        <f>L60/O60</f>
        <v>0.34146341463414637</v>
      </c>
      <c r="N60" s="73"/>
      <c r="O60" s="97">
        <f t="shared" si="0"/>
        <v>41</v>
      </c>
      <c r="P60" s="29">
        <f>SUM(B60*1+D60*2+F60*3+H60*4+J60*5)</f>
        <v>73</v>
      </c>
      <c r="Q60" s="96">
        <f>P60/O60</f>
        <v>1.7804878048780488</v>
      </c>
    </row>
    <row r="61" spans="1:17" s="3" customFormat="1" ht="12.75">
      <c r="A61" s="55"/>
      <c r="B61" s="10"/>
      <c r="C61" s="7"/>
      <c r="D61" s="10"/>
      <c r="E61" s="7"/>
      <c r="F61" s="10"/>
      <c r="G61" s="7"/>
      <c r="H61" s="10"/>
      <c r="I61" s="7"/>
      <c r="J61" s="10"/>
      <c r="K61" s="7"/>
      <c r="L61" s="83"/>
      <c r="M61" s="7"/>
      <c r="N61" s="66"/>
      <c r="O61" s="97"/>
      <c r="P61" s="17"/>
      <c r="Q61" s="95"/>
    </row>
    <row r="62" spans="1:17" s="3" customFormat="1" ht="25.5">
      <c r="A62" s="71" t="s">
        <v>50</v>
      </c>
      <c r="B62" s="20">
        <v>28</v>
      </c>
      <c r="C62" s="21">
        <f>B62/O62</f>
        <v>0.8</v>
      </c>
      <c r="D62" s="20">
        <v>6</v>
      </c>
      <c r="E62" s="21">
        <f>D62/O62</f>
        <v>0.17142857142857143</v>
      </c>
      <c r="F62" s="20">
        <v>1</v>
      </c>
      <c r="G62" s="21">
        <f>F62/O62</f>
        <v>0.02857142857142857</v>
      </c>
      <c r="H62" s="20">
        <v>0</v>
      </c>
      <c r="I62" s="21">
        <f>H62/O62</f>
        <v>0</v>
      </c>
      <c r="J62" s="20">
        <v>0</v>
      </c>
      <c r="K62" s="21">
        <f>J62/O62</f>
        <v>0</v>
      </c>
      <c r="L62" s="82">
        <v>20</v>
      </c>
      <c r="M62" s="21">
        <f>L62/O62</f>
        <v>0.5714285714285714</v>
      </c>
      <c r="N62" s="11"/>
      <c r="O62" s="97">
        <f t="shared" si="0"/>
        <v>35</v>
      </c>
      <c r="P62" s="29">
        <f>SUM(B62*1+D62*2+F62*3+H62*4+J62*5)</f>
        <v>43</v>
      </c>
      <c r="Q62" s="96">
        <f>P62/O62</f>
        <v>1.2285714285714286</v>
      </c>
    </row>
    <row r="63" spans="1:17" s="3" customFormat="1" ht="12.75">
      <c r="A63" s="2"/>
      <c r="B63" s="10"/>
      <c r="C63" s="7"/>
      <c r="D63" s="10"/>
      <c r="E63" s="7"/>
      <c r="F63" s="10"/>
      <c r="G63" s="7"/>
      <c r="H63" s="10"/>
      <c r="I63" s="7"/>
      <c r="J63" s="10"/>
      <c r="K63" s="7"/>
      <c r="L63" s="83"/>
      <c r="M63" s="7"/>
      <c r="N63" s="7"/>
      <c r="O63" s="16"/>
      <c r="P63" s="17"/>
      <c r="Q63" s="14"/>
    </row>
    <row r="64" spans="1:17" s="3" customFormat="1" ht="12.75">
      <c r="A64" s="2"/>
      <c r="B64" s="10"/>
      <c r="C64" s="7"/>
      <c r="D64" s="10"/>
      <c r="E64" s="7"/>
      <c r="F64" s="10"/>
      <c r="G64" s="7"/>
      <c r="H64" s="10"/>
      <c r="I64" s="7"/>
      <c r="J64" s="10"/>
      <c r="K64" s="7"/>
      <c r="L64" s="83"/>
      <c r="M64" s="7"/>
      <c r="N64" s="7"/>
      <c r="O64" s="16"/>
      <c r="P64" s="17"/>
      <c r="Q64" s="14"/>
    </row>
    <row r="65" s="3" customFormat="1" ht="13.5" thickBot="1"/>
    <row r="66" s="3" customFormat="1" ht="15.75" thickBot="1">
      <c r="A66" s="151" t="s">
        <v>32</v>
      </c>
    </row>
    <row r="67" s="3" customFormat="1" ht="12.75">
      <c r="A67" s="53"/>
    </row>
    <row r="68" s="3" customFormat="1" ht="12.75">
      <c r="A68" s="53"/>
    </row>
    <row r="69" s="3" customFormat="1" ht="12.75">
      <c r="A69" s="53"/>
    </row>
    <row r="70" s="3" customFormat="1" ht="12.75">
      <c r="A70" s="53"/>
    </row>
    <row r="71" s="3" customFormat="1" ht="12.75">
      <c r="A71" s="53"/>
    </row>
    <row r="72" s="3" customFormat="1" ht="12.75">
      <c r="A72" s="53"/>
    </row>
    <row r="73" s="3" customFormat="1" ht="12.75">
      <c r="A73" s="53"/>
    </row>
    <row r="74" s="3" customFormat="1" ht="12.75">
      <c r="A74" s="53"/>
    </row>
    <row r="75" s="3" customFormat="1" ht="12.75">
      <c r="A75" s="53"/>
    </row>
    <row r="76" spans="1:100" ht="12.75">
      <c r="A76" s="5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s="6" customFormat="1" ht="12.75">
      <c r="A77" s="5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7" s="3" customFormat="1" ht="12.75">
      <c r="A78" s="148"/>
      <c r="B78" s="10"/>
      <c r="C78" s="7"/>
      <c r="D78" s="10"/>
      <c r="E78" s="7"/>
      <c r="F78" s="10"/>
      <c r="G78" s="7"/>
      <c r="H78" s="10"/>
      <c r="I78" s="7"/>
      <c r="J78" s="10"/>
      <c r="K78" s="7"/>
      <c r="L78" s="7"/>
      <c r="M78" s="7"/>
      <c r="N78" s="7"/>
      <c r="O78" s="16"/>
      <c r="P78" s="17"/>
      <c r="Q78" s="14"/>
    </row>
    <row r="79" spans="1:17" s="3" customFormat="1" ht="12.75">
      <c r="A79" s="148"/>
      <c r="B79" s="10"/>
      <c r="C79" s="7"/>
      <c r="D79" s="10"/>
      <c r="E79" s="7"/>
      <c r="F79" s="10"/>
      <c r="G79" s="7"/>
      <c r="H79" s="10"/>
      <c r="I79" s="7"/>
      <c r="J79" s="10"/>
      <c r="K79" s="7"/>
      <c r="L79" s="7"/>
      <c r="M79" s="7"/>
      <c r="N79" s="7"/>
      <c r="O79" s="16"/>
      <c r="P79" s="17"/>
      <c r="Q79" s="14"/>
    </row>
    <row r="80" spans="1:17" s="3" customFormat="1" ht="12.75">
      <c r="A80" s="148"/>
      <c r="B80" s="10"/>
      <c r="C80" s="7"/>
      <c r="D80" s="10"/>
      <c r="E80" s="7"/>
      <c r="F80" s="10"/>
      <c r="G80" s="7"/>
      <c r="H80" s="10"/>
      <c r="I80" s="7"/>
      <c r="J80" s="10"/>
      <c r="K80" s="7"/>
      <c r="L80" s="7"/>
      <c r="M80" s="7"/>
      <c r="N80" s="7"/>
      <c r="O80" s="16"/>
      <c r="P80" s="17"/>
      <c r="Q80" s="14"/>
    </row>
    <row r="81" spans="1:17" s="3" customFormat="1" ht="12.75">
      <c r="A81" s="130"/>
      <c r="B81" s="10"/>
      <c r="C81" s="7"/>
      <c r="D81" s="10"/>
      <c r="E81" s="7"/>
      <c r="F81" s="10"/>
      <c r="G81" s="7"/>
      <c r="H81" s="10"/>
      <c r="I81" s="7"/>
      <c r="J81" s="10"/>
      <c r="K81" s="7"/>
      <c r="L81" s="7"/>
      <c r="M81" s="7"/>
      <c r="N81" s="7"/>
      <c r="O81" s="16"/>
      <c r="P81" s="17"/>
      <c r="Q81" s="14"/>
    </row>
    <row r="82" spans="1:17" s="3" customFormat="1" ht="12.75">
      <c r="A82" s="2"/>
      <c r="B82" s="10"/>
      <c r="C82" s="7"/>
      <c r="D82" s="10"/>
      <c r="E82" s="7"/>
      <c r="F82" s="10"/>
      <c r="G82" s="7"/>
      <c r="H82" s="10"/>
      <c r="I82" s="7"/>
      <c r="J82" s="10"/>
      <c r="K82" s="7"/>
      <c r="L82" s="7"/>
      <c r="M82" s="7"/>
      <c r="N82" s="7"/>
      <c r="O82" s="16"/>
      <c r="P82" s="17"/>
      <c r="Q82" s="14"/>
    </row>
    <row r="83" spans="1:17" s="3" customFormat="1" ht="12.75">
      <c r="A83" s="2"/>
      <c r="B83" s="10"/>
      <c r="C83" s="7"/>
      <c r="D83" s="10"/>
      <c r="E83" s="7"/>
      <c r="F83" s="10"/>
      <c r="G83" s="7"/>
      <c r="H83" s="10"/>
      <c r="I83" s="7"/>
      <c r="J83" s="10"/>
      <c r="K83" s="7"/>
      <c r="L83" s="7"/>
      <c r="M83" s="7"/>
      <c r="N83" s="7"/>
      <c r="O83" s="16"/>
      <c r="P83" s="17"/>
      <c r="Q83" s="14"/>
    </row>
    <row r="84" spans="1:100" ht="13.5" thickBot="1">
      <c r="A84" s="2"/>
      <c r="B84" s="10"/>
      <c r="C84" s="7"/>
      <c r="D84" s="10"/>
      <c r="E84" s="7"/>
      <c r="F84" s="10"/>
      <c r="G84" s="7"/>
      <c r="H84" s="10"/>
      <c r="I84" s="7"/>
      <c r="J84" s="10"/>
      <c r="K84" s="7"/>
      <c r="L84" s="7"/>
      <c r="M84" s="7"/>
      <c r="N84" s="7"/>
      <c r="O84" s="16"/>
      <c r="P84" s="17"/>
      <c r="Q84" s="1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s="6" customFormat="1" ht="15.75" thickBot="1">
      <c r="A85" s="144" t="s">
        <v>33</v>
      </c>
      <c r="B85" s="10"/>
      <c r="C85" s="7"/>
      <c r="D85" s="10"/>
      <c r="E85" s="7"/>
      <c r="F85" s="10"/>
      <c r="G85" s="7"/>
      <c r="H85" s="10"/>
      <c r="I85" s="7"/>
      <c r="J85" s="10"/>
      <c r="K85" s="7"/>
      <c r="L85" s="7"/>
      <c r="M85" s="7"/>
      <c r="N85" s="7"/>
      <c r="O85" s="16"/>
      <c r="P85" s="17"/>
      <c r="Q85" s="1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ht="45">
      <c r="A86" s="53"/>
      <c r="B86" s="171" t="s">
        <v>61</v>
      </c>
      <c r="C86" s="171"/>
      <c r="D86" s="52"/>
      <c r="E86" s="51"/>
      <c r="F86" s="51"/>
      <c r="G86" s="51"/>
      <c r="H86" s="52"/>
      <c r="I86" s="51"/>
      <c r="J86" s="183" t="s">
        <v>62</v>
      </c>
      <c r="K86" s="183"/>
      <c r="L86" s="186" t="s">
        <v>42</v>
      </c>
      <c r="M86" s="187"/>
      <c r="N86" s="66"/>
      <c r="O86" s="106" t="s">
        <v>58</v>
      </c>
      <c r="P86" s="122" t="s">
        <v>5</v>
      </c>
      <c r="Q86" s="84" t="s">
        <v>3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s="6" customFormat="1" ht="15">
      <c r="A87" s="55"/>
      <c r="B87" s="169">
        <v>1</v>
      </c>
      <c r="C87" s="170"/>
      <c r="D87" s="169">
        <v>2</v>
      </c>
      <c r="E87" s="170"/>
      <c r="F87" s="169">
        <v>3</v>
      </c>
      <c r="G87" s="170"/>
      <c r="H87" s="169">
        <v>4</v>
      </c>
      <c r="I87" s="170"/>
      <c r="J87" s="175">
        <v>5</v>
      </c>
      <c r="K87" s="176"/>
      <c r="L87" s="41"/>
      <c r="M87" s="35"/>
      <c r="N87" s="74"/>
      <c r="O87" s="124"/>
      <c r="P87" s="125"/>
      <c r="Q87" s="127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7" s="3" customFormat="1" ht="12.75">
      <c r="A88" s="19" t="s">
        <v>35</v>
      </c>
      <c r="B88" s="56">
        <v>0</v>
      </c>
      <c r="C88" s="21">
        <f>B88/O88</f>
        <v>0</v>
      </c>
      <c r="D88" s="99">
        <v>2</v>
      </c>
      <c r="E88" s="21">
        <f>D88/O88</f>
        <v>0.038461538461538464</v>
      </c>
      <c r="F88" s="36">
        <v>34</v>
      </c>
      <c r="G88" s="21">
        <f aca="true" t="shared" si="1" ref="G88:G99">F88/O88</f>
        <v>0.6538461538461539</v>
      </c>
      <c r="H88" s="20">
        <v>14</v>
      </c>
      <c r="I88" s="21">
        <f aca="true" t="shared" si="2" ref="I88:I101">H88/O88</f>
        <v>0.2692307692307692</v>
      </c>
      <c r="J88" s="36">
        <v>2</v>
      </c>
      <c r="K88" s="21">
        <f>J88/O88</f>
        <v>0.038461538461538464</v>
      </c>
      <c r="L88" s="99">
        <v>3</v>
      </c>
      <c r="M88" s="21">
        <f>L88/O88</f>
        <v>0.057692307692307696</v>
      </c>
      <c r="N88" s="8"/>
      <c r="O88" s="107">
        <f>SUM(B88,D88,F88,H88,J88)</f>
        <v>52</v>
      </c>
      <c r="P88" s="94">
        <f>SUM(B88*1+D88*2+F88*3+H88*4+J88*5)</f>
        <v>172</v>
      </c>
      <c r="Q88" s="96">
        <f aca="true" t="shared" si="3" ref="Q88:Q99">P88/O88</f>
        <v>3.3076923076923075</v>
      </c>
    </row>
    <row r="89" spans="1:17" s="3" customFormat="1" ht="12.75">
      <c r="A89" s="55"/>
      <c r="B89" s="81"/>
      <c r="C89" s="51"/>
      <c r="D89" s="11"/>
      <c r="E89" s="11"/>
      <c r="F89" s="80"/>
      <c r="G89" s="11" t="s">
        <v>4</v>
      </c>
      <c r="H89" s="54"/>
      <c r="I89" s="11" t="s">
        <v>4</v>
      </c>
      <c r="J89" s="80"/>
      <c r="K89" s="11" t="s">
        <v>4</v>
      </c>
      <c r="L89" s="100"/>
      <c r="M89" s="11"/>
      <c r="N89" s="73"/>
      <c r="O89" s="117"/>
      <c r="P89" s="118"/>
      <c r="Q89" s="112"/>
    </row>
    <row r="90" spans="1:100" ht="12.75">
      <c r="A90" s="32" t="s">
        <v>36</v>
      </c>
      <c r="B90" s="9">
        <v>0</v>
      </c>
      <c r="C90" s="30">
        <f>B90/O90</f>
        <v>0</v>
      </c>
      <c r="D90" s="9">
        <v>2</v>
      </c>
      <c r="E90" s="30">
        <f>D90/O90</f>
        <v>0.037037037037037035</v>
      </c>
      <c r="F90" s="9">
        <v>15</v>
      </c>
      <c r="G90" s="30">
        <f t="shared" si="1"/>
        <v>0.2777777777777778</v>
      </c>
      <c r="H90" s="9">
        <v>28</v>
      </c>
      <c r="I90" s="30">
        <f t="shared" si="2"/>
        <v>0.5185185185185185</v>
      </c>
      <c r="J90" s="20">
        <v>9</v>
      </c>
      <c r="K90" s="21">
        <f>J90/O90</f>
        <v>0.16666666666666666</v>
      </c>
      <c r="L90" s="99">
        <v>1</v>
      </c>
      <c r="M90" s="21">
        <f>L90/O90</f>
        <v>0.018518518518518517</v>
      </c>
      <c r="N90" s="74"/>
      <c r="O90" s="97">
        <f>SUM(B90,D90,F90,H90,J90)</f>
        <v>54</v>
      </c>
      <c r="P90" s="94">
        <f aca="true" t="shared" si="4" ref="P90:P99">SUM(B90*1+D90*2+F90*3+H90*4+J90*5)</f>
        <v>206</v>
      </c>
      <c r="Q90" s="96">
        <f t="shared" si="3"/>
        <v>3.814814814814815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ht="12.75" customHeight="1" hidden="1">
      <c r="A91" s="19"/>
      <c r="B91" s="22"/>
      <c r="C91" s="21" t="e">
        <f aca="true" t="shared" si="5" ref="C91:C99">B91/M91</f>
        <v>#DIV/0!</v>
      </c>
      <c r="D91" s="22"/>
      <c r="E91" s="21" t="e">
        <f aca="true" t="shared" si="6" ref="E91:E99">D91/M91</f>
        <v>#DIV/0!</v>
      </c>
      <c r="F91" s="20"/>
      <c r="G91" s="21" t="e">
        <f t="shared" si="1"/>
        <v>#DIV/0!</v>
      </c>
      <c r="H91" s="20"/>
      <c r="I91" s="21" t="e">
        <f t="shared" si="2"/>
        <v>#DIV/0!</v>
      </c>
      <c r="J91" s="20"/>
      <c r="K91" s="21" t="e">
        <f aca="true" t="shared" si="7" ref="K91:K99">J91/Q91</f>
        <v>#DIV/0!</v>
      </c>
      <c r="L91" s="99"/>
      <c r="M91" s="22"/>
      <c r="N91" s="115"/>
      <c r="O91" s="91">
        <f aca="true" t="shared" si="8" ref="O91:O99">SUM(B91,D91,F91,H91)</f>
        <v>0</v>
      </c>
      <c r="P91" s="94">
        <f t="shared" si="4"/>
        <v>0</v>
      </c>
      <c r="Q91" s="96" t="e">
        <f t="shared" si="3"/>
        <v>#DIV/0!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ht="12.75" customHeight="1" hidden="1">
      <c r="A92" s="22"/>
      <c r="B92" s="22"/>
      <c r="C92" s="21" t="e">
        <f t="shared" si="5"/>
        <v>#DIV/0!</v>
      </c>
      <c r="D92" s="22"/>
      <c r="E92" s="21" t="e">
        <f t="shared" si="6"/>
        <v>#DIV/0!</v>
      </c>
      <c r="F92" s="20"/>
      <c r="G92" s="21" t="e">
        <f t="shared" si="1"/>
        <v>#DIV/0!</v>
      </c>
      <c r="H92" s="20"/>
      <c r="I92" s="21" t="e">
        <f t="shared" si="2"/>
        <v>#DIV/0!</v>
      </c>
      <c r="J92" s="20"/>
      <c r="K92" s="21" t="e">
        <f t="shared" si="7"/>
        <v>#DIV/0!</v>
      </c>
      <c r="L92" s="99"/>
      <c r="M92" s="22"/>
      <c r="N92" s="115"/>
      <c r="O92" s="91">
        <f t="shared" si="8"/>
        <v>0</v>
      </c>
      <c r="P92" s="94">
        <f t="shared" si="4"/>
        <v>0</v>
      </c>
      <c r="Q92" s="96" t="e">
        <f t="shared" si="3"/>
        <v>#DIV/0!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ht="12.75" customHeight="1" hidden="1">
      <c r="A93" s="22"/>
      <c r="B93" s="22"/>
      <c r="C93" s="21" t="e">
        <f t="shared" si="5"/>
        <v>#DIV/0!</v>
      </c>
      <c r="D93" s="22"/>
      <c r="E93" s="21" t="e">
        <f t="shared" si="6"/>
        <v>#DIV/0!</v>
      </c>
      <c r="F93" s="20"/>
      <c r="G93" s="21" t="e">
        <f t="shared" si="1"/>
        <v>#DIV/0!</v>
      </c>
      <c r="H93" s="20"/>
      <c r="I93" s="21" t="e">
        <f t="shared" si="2"/>
        <v>#DIV/0!</v>
      </c>
      <c r="J93" s="20"/>
      <c r="K93" s="21" t="e">
        <f t="shared" si="7"/>
        <v>#DIV/0!</v>
      </c>
      <c r="L93" s="99"/>
      <c r="M93" s="22"/>
      <c r="N93" s="115"/>
      <c r="O93" s="91">
        <f t="shared" si="8"/>
        <v>0</v>
      </c>
      <c r="P93" s="94">
        <f t="shared" si="4"/>
        <v>0</v>
      </c>
      <c r="Q93" s="96" t="e">
        <f t="shared" si="3"/>
        <v>#DIV/0!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12.75" customHeight="1" hidden="1">
      <c r="A94" s="22"/>
      <c r="B94" s="22"/>
      <c r="C94" s="21" t="e">
        <f t="shared" si="5"/>
        <v>#DIV/0!</v>
      </c>
      <c r="D94" s="22"/>
      <c r="E94" s="21" t="e">
        <f t="shared" si="6"/>
        <v>#DIV/0!</v>
      </c>
      <c r="F94" s="20"/>
      <c r="G94" s="21" t="e">
        <f t="shared" si="1"/>
        <v>#DIV/0!</v>
      </c>
      <c r="H94" s="20"/>
      <c r="I94" s="21" t="e">
        <f t="shared" si="2"/>
        <v>#DIV/0!</v>
      </c>
      <c r="J94" s="20"/>
      <c r="K94" s="21" t="e">
        <f t="shared" si="7"/>
        <v>#DIV/0!</v>
      </c>
      <c r="L94" s="99"/>
      <c r="M94" s="22"/>
      <c r="N94" s="115"/>
      <c r="O94" s="91">
        <f t="shared" si="8"/>
        <v>0</v>
      </c>
      <c r="P94" s="94">
        <f t="shared" si="4"/>
        <v>0</v>
      </c>
      <c r="Q94" s="96" t="e">
        <f t="shared" si="3"/>
        <v>#DIV/0!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12.75" customHeight="1" hidden="1">
      <c r="A95" s="22"/>
      <c r="B95" s="22"/>
      <c r="C95" s="21" t="e">
        <f t="shared" si="5"/>
        <v>#DIV/0!</v>
      </c>
      <c r="D95" s="22"/>
      <c r="E95" s="21" t="e">
        <f t="shared" si="6"/>
        <v>#DIV/0!</v>
      </c>
      <c r="F95" s="20"/>
      <c r="G95" s="21" t="e">
        <f t="shared" si="1"/>
        <v>#DIV/0!</v>
      </c>
      <c r="H95" s="20"/>
      <c r="I95" s="21" t="e">
        <f t="shared" si="2"/>
        <v>#DIV/0!</v>
      </c>
      <c r="J95" s="20"/>
      <c r="K95" s="21" t="e">
        <f t="shared" si="7"/>
        <v>#DIV/0!</v>
      </c>
      <c r="L95" s="99"/>
      <c r="M95" s="22"/>
      <c r="N95" s="115"/>
      <c r="O95" s="91">
        <f t="shared" si="8"/>
        <v>0</v>
      </c>
      <c r="P95" s="94">
        <f t="shared" si="4"/>
        <v>0</v>
      </c>
      <c r="Q95" s="96" t="e">
        <f t="shared" si="3"/>
        <v>#DIV/0!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ht="12.75" customHeight="1" hidden="1">
      <c r="A96" s="22"/>
      <c r="B96" s="22"/>
      <c r="C96" s="21" t="e">
        <f t="shared" si="5"/>
        <v>#DIV/0!</v>
      </c>
      <c r="D96" s="22"/>
      <c r="E96" s="21" t="e">
        <f t="shared" si="6"/>
        <v>#DIV/0!</v>
      </c>
      <c r="F96" s="20"/>
      <c r="G96" s="21" t="e">
        <f t="shared" si="1"/>
        <v>#DIV/0!</v>
      </c>
      <c r="H96" s="20"/>
      <c r="I96" s="21" t="e">
        <f t="shared" si="2"/>
        <v>#DIV/0!</v>
      </c>
      <c r="J96" s="20"/>
      <c r="K96" s="21" t="e">
        <f t="shared" si="7"/>
        <v>#DIV/0!</v>
      </c>
      <c r="L96" s="99"/>
      <c r="M96" s="22"/>
      <c r="N96" s="115"/>
      <c r="O96" s="91">
        <f t="shared" si="8"/>
        <v>0</v>
      </c>
      <c r="P96" s="94">
        <f t="shared" si="4"/>
        <v>0</v>
      </c>
      <c r="Q96" s="96" t="e">
        <f t="shared" si="3"/>
        <v>#DIV/0!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ht="12.75" customHeight="1" hidden="1">
      <c r="A97" s="22"/>
      <c r="B97" s="22"/>
      <c r="C97" s="21" t="e">
        <f t="shared" si="5"/>
        <v>#DIV/0!</v>
      </c>
      <c r="D97" s="22"/>
      <c r="E97" s="21" t="e">
        <f t="shared" si="6"/>
        <v>#DIV/0!</v>
      </c>
      <c r="F97" s="20"/>
      <c r="G97" s="21" t="e">
        <f t="shared" si="1"/>
        <v>#DIV/0!</v>
      </c>
      <c r="H97" s="20"/>
      <c r="I97" s="21" t="e">
        <f t="shared" si="2"/>
        <v>#DIV/0!</v>
      </c>
      <c r="J97" s="20"/>
      <c r="K97" s="21" t="e">
        <f t="shared" si="7"/>
        <v>#DIV/0!</v>
      </c>
      <c r="L97" s="99"/>
      <c r="M97" s="22"/>
      <c r="N97" s="115"/>
      <c r="O97" s="91">
        <f t="shared" si="8"/>
        <v>0</v>
      </c>
      <c r="P97" s="94">
        <f t="shared" si="4"/>
        <v>0</v>
      </c>
      <c r="Q97" s="96" t="e">
        <f t="shared" si="3"/>
        <v>#DIV/0!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ht="12.75" customHeight="1" hidden="1">
      <c r="A98" s="22"/>
      <c r="B98" s="22"/>
      <c r="C98" s="21" t="e">
        <f t="shared" si="5"/>
        <v>#DIV/0!</v>
      </c>
      <c r="D98" s="22"/>
      <c r="E98" s="21" t="e">
        <f t="shared" si="6"/>
        <v>#DIV/0!</v>
      </c>
      <c r="F98" s="20"/>
      <c r="G98" s="21" t="e">
        <f t="shared" si="1"/>
        <v>#DIV/0!</v>
      </c>
      <c r="H98" s="20"/>
      <c r="I98" s="21" t="e">
        <f t="shared" si="2"/>
        <v>#DIV/0!</v>
      </c>
      <c r="J98" s="20"/>
      <c r="K98" s="21" t="e">
        <f t="shared" si="7"/>
        <v>#DIV/0!</v>
      </c>
      <c r="L98" s="99"/>
      <c r="M98" s="22"/>
      <c r="N98" s="115"/>
      <c r="O98" s="91">
        <f t="shared" si="8"/>
        <v>0</v>
      </c>
      <c r="P98" s="94">
        <f t="shared" si="4"/>
        <v>0</v>
      </c>
      <c r="Q98" s="96" t="e">
        <f t="shared" si="3"/>
        <v>#DIV/0!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ht="12.75" customHeight="1" hidden="1">
      <c r="A99" s="22"/>
      <c r="B99" s="22"/>
      <c r="C99" s="21" t="e">
        <f t="shared" si="5"/>
        <v>#DIV/0!</v>
      </c>
      <c r="D99" s="22"/>
      <c r="E99" s="27" t="e">
        <f t="shared" si="6"/>
        <v>#DIV/0!</v>
      </c>
      <c r="F99" s="26"/>
      <c r="G99" s="21" t="e">
        <f t="shared" si="1"/>
        <v>#DIV/0!</v>
      </c>
      <c r="H99" s="26"/>
      <c r="I99" s="27" t="e">
        <f t="shared" si="2"/>
        <v>#DIV/0!</v>
      </c>
      <c r="J99" s="26"/>
      <c r="K99" s="21" t="e">
        <f t="shared" si="7"/>
        <v>#DIV/0!</v>
      </c>
      <c r="L99" s="101"/>
      <c r="M99" s="79"/>
      <c r="N99" s="116"/>
      <c r="O99" s="91">
        <f t="shared" si="8"/>
        <v>0</v>
      </c>
      <c r="P99" s="94">
        <f t="shared" si="4"/>
        <v>0</v>
      </c>
      <c r="Q99" s="96" t="e">
        <f t="shared" si="3"/>
        <v>#DIV/0!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ht="12.75">
      <c r="A100" s="62"/>
      <c r="B100" s="52"/>
      <c r="C100" s="51"/>
      <c r="D100" s="52"/>
      <c r="E100" s="11"/>
      <c r="F100" s="54"/>
      <c r="G100" s="51" t="s">
        <v>4</v>
      </c>
      <c r="H100" s="54"/>
      <c r="I100" s="11" t="s">
        <v>4</v>
      </c>
      <c r="J100" s="54"/>
      <c r="K100" s="51" t="s">
        <v>4</v>
      </c>
      <c r="L100" s="100"/>
      <c r="M100" s="11"/>
      <c r="N100" s="66"/>
      <c r="O100" s="117"/>
      <c r="P100" s="118"/>
      <c r="Q100" s="11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ht="12.75">
      <c r="A101" s="19" t="s">
        <v>37</v>
      </c>
      <c r="B101" s="9">
        <v>0</v>
      </c>
      <c r="C101" s="30">
        <f>B101/O101</f>
        <v>0</v>
      </c>
      <c r="D101" s="9">
        <v>1</v>
      </c>
      <c r="E101" s="30">
        <f>D101/O101</f>
        <v>0.01818181818181818</v>
      </c>
      <c r="F101" s="9">
        <v>30</v>
      </c>
      <c r="G101" s="30">
        <f>F101/O101</f>
        <v>0.5454545454545454</v>
      </c>
      <c r="H101" s="9">
        <v>19</v>
      </c>
      <c r="I101" s="30">
        <f t="shared" si="2"/>
        <v>0.34545454545454546</v>
      </c>
      <c r="J101" s="9">
        <v>3</v>
      </c>
      <c r="K101" s="30">
        <f>J101/O101</f>
        <v>0.05454545454545454</v>
      </c>
      <c r="L101" s="102">
        <v>2</v>
      </c>
      <c r="M101" s="30">
        <f>L101/O101</f>
        <v>0.03636363636363636</v>
      </c>
      <c r="N101" s="30"/>
      <c r="O101" s="97">
        <f>SUM(B101,D101,F101,H101,J101,L101)</f>
        <v>55</v>
      </c>
      <c r="P101" s="94">
        <f>SUM(B101*1+D101*2+F101*3+H101*4+J101*5)</f>
        <v>183</v>
      </c>
      <c r="Q101" s="96">
        <f>P101/O101</f>
        <v>3.327272727272727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ht="12.75">
      <c r="A102" s="69"/>
      <c r="B102" s="68"/>
      <c r="C102" s="33"/>
      <c r="D102" s="10"/>
      <c r="E102" s="33"/>
      <c r="F102" s="10"/>
      <c r="G102" s="33"/>
      <c r="H102" s="68"/>
      <c r="I102" s="33"/>
      <c r="J102" s="10"/>
      <c r="K102" s="33"/>
      <c r="L102" s="83"/>
      <c r="M102" s="7"/>
      <c r="N102" s="66"/>
      <c r="O102" s="117"/>
      <c r="P102" s="118"/>
      <c r="Q102" s="9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ht="12.75">
      <c r="A103" s="130"/>
      <c r="B103" s="54"/>
      <c r="C103" s="11"/>
      <c r="D103" s="54"/>
      <c r="E103" s="11"/>
      <c r="F103" s="54"/>
      <c r="G103" s="11"/>
      <c r="H103" s="54"/>
      <c r="I103" s="11"/>
      <c r="J103" s="54"/>
      <c r="K103" s="7"/>
      <c r="L103" s="83"/>
      <c r="M103" s="7"/>
      <c r="N103" s="73"/>
      <c r="O103" s="90"/>
      <c r="P103" s="93"/>
      <c r="Q103" s="9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ht="12.75">
      <c r="A104" s="55" t="s">
        <v>56</v>
      </c>
      <c r="B104" s="165" t="s">
        <v>39</v>
      </c>
      <c r="C104" s="166"/>
      <c r="D104" s="9"/>
      <c r="E104" s="172" t="s">
        <v>40</v>
      </c>
      <c r="F104" s="173"/>
      <c r="G104" s="174"/>
      <c r="H104" s="133" t="s">
        <v>41</v>
      </c>
      <c r="I104" s="131"/>
      <c r="J104" s="11"/>
      <c r="K104" s="77"/>
      <c r="L104" s="83"/>
      <c r="M104" s="7"/>
      <c r="N104" s="73"/>
      <c r="O104" s="90"/>
      <c r="P104" s="93"/>
      <c r="Q104" s="9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ht="13.5" thickBot="1">
      <c r="A105" s="148"/>
      <c r="B105" s="184">
        <v>1</v>
      </c>
      <c r="C105" s="185"/>
      <c r="D105" s="31">
        <f>B105/O105</f>
        <v>0.01818181818181818</v>
      </c>
      <c r="E105" s="167">
        <v>13</v>
      </c>
      <c r="F105" s="168"/>
      <c r="G105" s="31">
        <f>E105/O105</f>
        <v>0.23636363636363636</v>
      </c>
      <c r="H105" s="191">
        <v>41</v>
      </c>
      <c r="I105" s="192"/>
      <c r="J105" s="132">
        <f>H105/O105</f>
        <v>0.7454545454545455</v>
      </c>
      <c r="K105" s="134"/>
      <c r="L105" s="135"/>
      <c r="M105" s="11"/>
      <c r="N105" s="8"/>
      <c r="O105" s="97">
        <f>SUM(B105+E105+H105)</f>
        <v>55</v>
      </c>
      <c r="P105" s="136" t="s">
        <v>59</v>
      </c>
      <c r="Q105" s="137" t="s">
        <v>59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ht="12.75">
      <c r="A106" s="148"/>
      <c r="B106" s="177"/>
      <c r="C106" s="177"/>
      <c r="D106" s="10"/>
      <c r="E106" s="7"/>
      <c r="F106" s="10"/>
      <c r="G106" s="7"/>
      <c r="H106" s="10"/>
      <c r="I106" s="7"/>
      <c r="J106" s="177"/>
      <c r="K106" s="177"/>
      <c r="L106" s="103"/>
      <c r="M106" s="7"/>
      <c r="N106" s="73"/>
      <c r="O106" s="90"/>
      <c r="P106" s="93"/>
      <c r="Q106" s="9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ht="12.75">
      <c r="A107" s="148"/>
      <c r="B107" s="1"/>
      <c r="C107" s="39"/>
      <c r="D107" s="10"/>
      <c r="E107" s="7"/>
      <c r="F107" s="10"/>
      <c r="G107" s="7"/>
      <c r="H107" s="10"/>
      <c r="I107" s="7"/>
      <c r="J107" s="39"/>
      <c r="K107" s="39"/>
      <c r="L107" s="103"/>
      <c r="M107" s="7"/>
      <c r="N107" s="73"/>
      <c r="O107" s="90"/>
      <c r="P107" s="93"/>
      <c r="Q107" s="9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ht="22.5">
      <c r="A108" s="23"/>
      <c r="B108" s="165">
        <v>1</v>
      </c>
      <c r="C108" s="166"/>
      <c r="D108" s="165">
        <v>2</v>
      </c>
      <c r="E108" s="166"/>
      <c r="F108" s="165">
        <v>3</v>
      </c>
      <c r="G108" s="166"/>
      <c r="H108" s="165">
        <v>4</v>
      </c>
      <c r="I108" s="166"/>
      <c r="J108" s="165">
        <v>5</v>
      </c>
      <c r="K108" s="166"/>
      <c r="L108" s="193">
        <v>6</v>
      </c>
      <c r="M108" s="194"/>
      <c r="N108" s="21"/>
      <c r="O108" s="106" t="s">
        <v>57</v>
      </c>
      <c r="P108" s="153" t="s">
        <v>5</v>
      </c>
      <c r="Q108" s="138" t="s">
        <v>3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ht="12.75">
      <c r="A109" s="19" t="s">
        <v>60</v>
      </c>
      <c r="B109" s="20">
        <v>33</v>
      </c>
      <c r="C109" s="8">
        <f>B109/O109</f>
        <v>0.6</v>
      </c>
      <c r="D109" s="20">
        <v>20</v>
      </c>
      <c r="E109" s="8">
        <f>D109/O109</f>
        <v>0.36363636363636365</v>
      </c>
      <c r="F109" s="9">
        <v>2</v>
      </c>
      <c r="G109" s="8">
        <f>F109/O109</f>
        <v>0.03636363636363636</v>
      </c>
      <c r="H109" s="20">
        <v>0</v>
      </c>
      <c r="I109" s="8">
        <f>H109/O109</f>
        <v>0</v>
      </c>
      <c r="J109" s="9">
        <v>0</v>
      </c>
      <c r="K109" s="21">
        <f>J109/O111</f>
        <v>0</v>
      </c>
      <c r="L109" s="104">
        <v>0</v>
      </c>
      <c r="M109" s="128">
        <f>L109/O109</f>
        <v>0</v>
      </c>
      <c r="N109" s="8"/>
      <c r="O109" s="107">
        <f>SUM(B109,D109,F109,H109,J109,L109)</f>
        <v>55</v>
      </c>
      <c r="P109" s="94">
        <f>SUM(B109*1+D109*2+F109*3+H109*4+J109*5)</f>
        <v>79</v>
      </c>
      <c r="Q109" s="96">
        <f>P109/O109</f>
        <v>1.4363636363636363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ht="12.75">
      <c r="A110" s="55"/>
      <c r="B110" s="52"/>
      <c r="C110" s="8"/>
      <c r="D110" s="52"/>
      <c r="E110" s="51"/>
      <c r="F110" s="52"/>
      <c r="G110" s="51"/>
      <c r="H110" s="52"/>
      <c r="I110" s="51"/>
      <c r="J110" s="52"/>
      <c r="K110" s="7"/>
      <c r="L110" s="105"/>
      <c r="M110" s="129"/>
      <c r="N110" s="33"/>
      <c r="O110" s="117"/>
      <c r="P110" s="118"/>
      <c r="Q110" s="1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ht="12.75">
      <c r="A111" s="19" t="s">
        <v>38</v>
      </c>
      <c r="B111" s="20">
        <v>4</v>
      </c>
      <c r="C111" s="8">
        <f>B111/O111</f>
        <v>0.07272727272727272</v>
      </c>
      <c r="D111" s="20">
        <v>36</v>
      </c>
      <c r="E111" s="21">
        <f>D111/O111</f>
        <v>0.6545454545454545</v>
      </c>
      <c r="F111" s="20">
        <v>10</v>
      </c>
      <c r="G111" s="21">
        <f>F111/O111</f>
        <v>0.18181818181818182</v>
      </c>
      <c r="H111" s="20">
        <v>5</v>
      </c>
      <c r="I111" s="21">
        <f>H111/O111</f>
        <v>0.09090909090909091</v>
      </c>
      <c r="J111" s="20">
        <v>0</v>
      </c>
      <c r="K111" s="21">
        <f>J111/O111</f>
        <v>0</v>
      </c>
      <c r="L111" s="99">
        <v>0</v>
      </c>
      <c r="M111" s="128">
        <f>L111/O111</f>
        <v>0</v>
      </c>
      <c r="N111" s="40"/>
      <c r="O111" s="160">
        <f>SUM(B111,D111,F111,H111,J111,L111)</f>
        <v>55</v>
      </c>
      <c r="P111" s="161">
        <f>SUM(B111*1+D111*2+F111*3+H111*4+J111*5)</f>
        <v>126</v>
      </c>
      <c r="Q111" s="96">
        <f>P111/O111</f>
        <v>2.290909090909091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ht="12.75">
      <c r="A112" s="148"/>
      <c r="B112" s="10"/>
      <c r="C112" s="7"/>
      <c r="D112" s="10"/>
      <c r="E112" s="7"/>
      <c r="F112" s="10"/>
      <c r="G112" s="7"/>
      <c r="H112" s="10"/>
      <c r="I112" s="7"/>
      <c r="J112" s="10"/>
      <c r="K112" s="7"/>
      <c r="L112" s="7"/>
      <c r="M112" s="7"/>
      <c r="N112" s="66"/>
      <c r="O112" s="113"/>
      <c r="P112" s="119"/>
      <c r="Q112" s="9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ht="12.75">
      <c r="A113" s="148"/>
      <c r="B113" s="10"/>
      <c r="C113" s="7"/>
      <c r="D113" s="10"/>
      <c r="E113" s="7"/>
      <c r="F113" s="10"/>
      <c r="G113" s="7"/>
      <c r="H113" s="10"/>
      <c r="I113" s="7"/>
      <c r="J113" s="10"/>
      <c r="K113" s="7"/>
      <c r="L113" s="7"/>
      <c r="M113" s="7"/>
      <c r="N113" s="73"/>
      <c r="O113" s="114"/>
      <c r="P113" s="119"/>
      <c r="Q113" s="9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ht="12.75">
      <c r="A114" s="149"/>
      <c r="B114" s="10"/>
      <c r="C114" s="7"/>
      <c r="D114" s="10"/>
      <c r="E114" s="7"/>
      <c r="F114" s="10"/>
      <c r="G114" s="7"/>
      <c r="H114" s="10"/>
      <c r="I114" s="7"/>
      <c r="J114" s="10"/>
      <c r="K114" s="7"/>
      <c r="L114" s="7"/>
      <c r="M114" s="7"/>
      <c r="N114" s="73"/>
      <c r="O114" s="114"/>
      <c r="P114" s="119"/>
      <c r="Q114" s="9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ht="15">
      <c r="A115" s="148"/>
      <c r="B115" s="175" t="s">
        <v>1</v>
      </c>
      <c r="C115" s="176"/>
      <c r="D115" s="169">
        <v>2</v>
      </c>
      <c r="E115" s="170"/>
      <c r="F115" s="169">
        <v>3</v>
      </c>
      <c r="G115" s="170"/>
      <c r="H115" s="175">
        <v>4</v>
      </c>
      <c r="I115" s="176"/>
      <c r="J115" s="169" t="s">
        <v>2</v>
      </c>
      <c r="K115" s="170"/>
      <c r="L115" s="25"/>
      <c r="M115" s="7"/>
      <c r="N115" s="108"/>
      <c r="O115" s="126"/>
      <c r="P115" s="120"/>
      <c r="Q115" s="11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s="6" customFormat="1" ht="12.75">
      <c r="A116" s="19" t="s">
        <v>55</v>
      </c>
      <c r="B116" s="24">
        <v>1</v>
      </c>
      <c r="C116" s="8">
        <f>B116/O116</f>
        <v>0.01818181818181818</v>
      </c>
      <c r="D116" s="20">
        <v>5</v>
      </c>
      <c r="E116" s="21">
        <f>D116/O116</f>
        <v>0.09090909090909091</v>
      </c>
      <c r="F116" s="20">
        <v>14</v>
      </c>
      <c r="G116" s="21">
        <f>F116/O116</f>
        <v>0.2545454545454545</v>
      </c>
      <c r="H116" s="9">
        <v>22</v>
      </c>
      <c r="I116" s="8">
        <f>H116/O116</f>
        <v>0.4</v>
      </c>
      <c r="J116" s="20">
        <v>13</v>
      </c>
      <c r="K116" s="21">
        <f>J116/O116</f>
        <v>0.23636363636363636</v>
      </c>
      <c r="L116" s="11"/>
      <c r="M116" s="11"/>
      <c r="N116" s="8"/>
      <c r="O116" s="160">
        <f>SUM(B116,D116,F116,H116,J116,L116)</f>
        <v>55</v>
      </c>
      <c r="P116" s="161">
        <f>SUM(B116*1+D116*2+F116*3+H116*4+J116*5)</f>
        <v>206</v>
      </c>
      <c r="Q116" s="96">
        <f>P116/O116</f>
        <v>3.7454545454545456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ht="12.75">
      <c r="A117" s="55"/>
      <c r="B117" s="52"/>
      <c r="C117" s="8"/>
      <c r="D117" s="52"/>
      <c r="E117" s="51"/>
      <c r="F117" s="52"/>
      <c r="G117" s="51"/>
      <c r="H117" s="52"/>
      <c r="I117" s="51"/>
      <c r="J117" s="52"/>
      <c r="K117" s="51"/>
      <c r="L117" s="33"/>
      <c r="M117" s="7"/>
      <c r="N117" s="73"/>
      <c r="O117" s="114"/>
      <c r="P117" s="119"/>
      <c r="Q117" s="9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s="6" customFormat="1" ht="12.75">
      <c r="A118" s="19" t="s">
        <v>34</v>
      </c>
      <c r="B118" s="54">
        <v>15</v>
      </c>
      <c r="C118" s="8">
        <f>B118/O118</f>
        <v>0.2727272727272727</v>
      </c>
      <c r="D118" s="20">
        <v>28</v>
      </c>
      <c r="E118" s="8">
        <f>D118/O118</f>
        <v>0.509090909090909</v>
      </c>
      <c r="F118" s="20">
        <v>10</v>
      </c>
      <c r="G118" s="8">
        <f>F118/O118</f>
        <v>0.18181818181818182</v>
      </c>
      <c r="H118" s="20">
        <v>2</v>
      </c>
      <c r="I118" s="8">
        <f>H118/O118</f>
        <v>0.03636363636363636</v>
      </c>
      <c r="J118" s="20">
        <v>0</v>
      </c>
      <c r="K118" s="8">
        <f>J118/O118</f>
        <v>0</v>
      </c>
      <c r="L118" s="11"/>
      <c r="M118" s="11"/>
      <c r="N118" s="8"/>
      <c r="O118" s="160">
        <f>SUM(B118,D118,F118,H118,J118,L118)</f>
        <v>55</v>
      </c>
      <c r="P118" s="161">
        <f>SUM(B118*1+D118*2+F118*3+H118*4+J118*5)</f>
        <v>109</v>
      </c>
      <c r="Q118" s="96">
        <f>P118/O118</f>
        <v>1.981818181818182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ht="12.75">
      <c r="A119" s="67"/>
      <c r="B119" s="68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ht="12.75">
      <c r="A120" s="10"/>
      <c r="B120" s="1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ht="13.5" thickBot="1">
      <c r="A121" s="2"/>
      <c r="B121" s="10"/>
      <c r="C121" s="7"/>
      <c r="D121" s="10"/>
      <c r="E121" s="7"/>
      <c r="F121" s="10"/>
      <c r="G121" s="7"/>
      <c r="H121" s="10"/>
      <c r="I121" s="7"/>
      <c r="J121" s="10"/>
      <c r="K121" s="7"/>
      <c r="L121" s="7"/>
      <c r="M121" s="7"/>
      <c r="N121" s="7"/>
      <c r="O121" s="3"/>
      <c r="P121" s="3"/>
      <c r="Q121" s="1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ht="15.75" thickBot="1">
      <c r="A122" s="152" t="s">
        <v>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ht="12.75">
      <c r="A123" s="15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ht="12.75">
      <c r="A124" s="15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ht="12.75">
      <c r="A125" s="15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ht="12.75">
      <c r="A126" s="15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ht="12.75">
      <c r="A127" s="15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ht="12.75">
      <c r="A128" s="15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ht="12.75">
      <c r="A129" s="15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ht="12.75">
      <c r="A130" s="15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ht="12.75">
      <c r="A131" s="15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ht="12.75">
      <c r="A132" s="15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ht="12.75">
      <c r="A133" s="15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ht="12.75">
      <c r="A134" s="15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ht="12.75">
      <c r="A135" s="15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ht="12.75">
      <c r="A136" s="15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ht="12.75">
      <c r="A137" s="15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ht="12.75">
      <c r="A138" s="15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ht="12.75">
      <c r="A139" s="3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30" ht="12.75">
      <c r="A140" s="3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thickBot="1">
      <c r="A141" s="3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.75" thickBot="1">
      <c r="A142" s="152" t="s">
        <v>21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15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15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15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15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15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15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15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15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15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15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15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156"/>
      <c r="B154" s="3"/>
      <c r="O154" s="3"/>
      <c r="P154" s="3"/>
      <c r="Q154" s="1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53"/>
      <c r="B155" s="3"/>
      <c r="O155" s="3"/>
      <c r="P155" s="3"/>
      <c r="Q155" s="1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158"/>
      <c r="B156" s="3"/>
      <c r="O156" s="3"/>
      <c r="P156" s="3"/>
      <c r="Q156" s="1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O157" s="3"/>
      <c r="P157" s="3"/>
      <c r="Q157" s="1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5:30" ht="12.75">
      <c r="O158" s="3"/>
      <c r="P158" s="3"/>
      <c r="Q158" s="1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5:30" ht="13.5" thickBot="1">
      <c r="O159" s="3"/>
      <c r="P159" s="3"/>
      <c r="Q159" s="1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 thickBot="1">
      <c r="A160" s="151" t="s">
        <v>22</v>
      </c>
      <c r="O160" s="3"/>
      <c r="P160" s="3"/>
      <c r="Q160" s="1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53"/>
      <c r="B161" s="3"/>
      <c r="O161" s="3"/>
      <c r="P161" s="3"/>
      <c r="Q161" s="1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53"/>
      <c r="B162" s="3"/>
      <c r="O162" s="3"/>
      <c r="P162" s="3"/>
      <c r="Q162" s="1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53"/>
      <c r="B163" s="3"/>
      <c r="O163" s="3"/>
      <c r="P163" s="3"/>
      <c r="Q163" s="1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53"/>
      <c r="B164" s="3"/>
      <c r="O164" s="3"/>
      <c r="P164" s="3"/>
      <c r="Q164" s="1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>
      <c r="A165" s="53"/>
      <c r="B165" s="3"/>
      <c r="O165" s="3"/>
      <c r="P165" s="3"/>
      <c r="Q165" s="1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>
      <c r="A166" s="53"/>
      <c r="B166" s="3"/>
      <c r="P166" s="3"/>
      <c r="Q166" s="1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>
      <c r="A167" s="53"/>
      <c r="B167" s="3"/>
      <c r="P167" s="3"/>
      <c r="Q167" s="1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>
      <c r="A168" s="53"/>
      <c r="B168" s="3"/>
      <c r="P168" s="3"/>
      <c r="Q168" s="1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>
      <c r="A169" s="53"/>
      <c r="B169" s="3"/>
      <c r="P169" s="3"/>
      <c r="Q169" s="1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>
      <c r="A170" s="53"/>
      <c r="B170" s="3"/>
      <c r="P170" s="3"/>
      <c r="Q170" s="1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>
      <c r="A171" s="53"/>
      <c r="B171" s="3"/>
      <c r="P171" s="3"/>
      <c r="Q171" s="1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>
      <c r="A172" s="53"/>
      <c r="B172" s="3"/>
      <c r="P172" s="3"/>
      <c r="Q172" s="1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>
      <c r="A173" s="53"/>
      <c r="B173" s="3"/>
      <c r="P173" s="3"/>
      <c r="Q173" s="1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>
      <c r="A174" s="158"/>
      <c r="B174" s="3"/>
      <c r="P174" s="3"/>
      <c r="Q174" s="1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6:30" ht="12.75">
      <c r="P175" s="3"/>
      <c r="Q175" s="1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6:30" ht="12.75">
      <c r="P176" s="3"/>
      <c r="Q176" s="1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6:30" ht="12.75">
      <c r="P177" s="3"/>
      <c r="Q177" s="1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6:30" ht="12.75">
      <c r="P178" s="3"/>
      <c r="Q178" s="1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6:30" ht="12.75">
      <c r="P179" s="3"/>
      <c r="Q179" s="1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6:30" ht="12.75">
      <c r="P180" s="3"/>
      <c r="Q180" s="1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6:30" ht="12.75">
      <c r="P181" s="3"/>
      <c r="Q181" s="1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6:30" ht="12.75">
      <c r="P182" s="3"/>
      <c r="Q182" s="1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6:30" ht="12.75">
      <c r="P183" s="3"/>
      <c r="Q183" s="1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6:30" ht="12.75">
      <c r="P184" s="3"/>
      <c r="Q184" s="1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6:30" ht="12.75">
      <c r="P185" s="3"/>
      <c r="Q185" s="1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6:30" ht="12.75">
      <c r="P186" s="3"/>
      <c r="Q186" s="1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6:30" ht="12.75">
      <c r="P187" s="3"/>
      <c r="Q187" s="1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6:30" ht="12.75">
      <c r="P188" s="3"/>
      <c r="Q188" s="1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6:30" ht="12.75">
      <c r="P189" s="3"/>
      <c r="Q189" s="1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6:30" ht="12.75">
      <c r="P190" s="3"/>
      <c r="Q190" s="1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6:30" ht="12.75">
      <c r="P191" s="3"/>
      <c r="Q191" s="1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</sheetData>
  <sheetProtection/>
  <mergeCells count="49">
    <mergeCell ref="J108:K108"/>
    <mergeCell ref="B86:C86"/>
    <mergeCell ref="B105:C105"/>
    <mergeCell ref="L86:M86"/>
    <mergeCell ref="A6:Q6"/>
    <mergeCell ref="L30:M30"/>
    <mergeCell ref="L43:M43"/>
    <mergeCell ref="H105:I105"/>
    <mergeCell ref="F31:G31"/>
    <mergeCell ref="L108:M108"/>
    <mergeCell ref="D87:E87"/>
    <mergeCell ref="F87:G87"/>
    <mergeCell ref="B43:C43"/>
    <mergeCell ref="J43:K43"/>
    <mergeCell ref="B30:C30"/>
    <mergeCell ref="J30:K30"/>
    <mergeCell ref="J86:K86"/>
    <mergeCell ref="J31:K31"/>
    <mergeCell ref="H31:I31"/>
    <mergeCell ref="H108:I108"/>
    <mergeCell ref="J87:K87"/>
    <mergeCell ref="A7:J7"/>
    <mergeCell ref="J44:K44"/>
    <mergeCell ref="B44:C44"/>
    <mergeCell ref="D44:E44"/>
    <mergeCell ref="F44:G44"/>
    <mergeCell ref="H44:I44"/>
    <mergeCell ref="B31:C31"/>
    <mergeCell ref="D31:E31"/>
    <mergeCell ref="J23:K23"/>
    <mergeCell ref="J115:K115"/>
    <mergeCell ref="B115:C115"/>
    <mergeCell ref="D115:E115"/>
    <mergeCell ref="F115:G115"/>
    <mergeCell ref="H115:I115"/>
    <mergeCell ref="J106:K106"/>
    <mergeCell ref="B106:C106"/>
    <mergeCell ref="B108:C108"/>
    <mergeCell ref="D108:E108"/>
    <mergeCell ref="F108:G108"/>
    <mergeCell ref="E105:F105"/>
    <mergeCell ref="H87:I87"/>
    <mergeCell ref="B87:C87"/>
    <mergeCell ref="B23:C23"/>
    <mergeCell ref="D23:E23"/>
    <mergeCell ref="F23:G23"/>
    <mergeCell ref="H23:I23"/>
    <mergeCell ref="B104:C104"/>
    <mergeCell ref="E104:G104"/>
  </mergeCells>
  <printOptions/>
  <pageMargins left="0.1968503937007874" right="0.1968503937007874" top="0.3937007874015748" bottom="0.3937007874015748" header="0.31496062992125984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Bayreuth - Lehrstuhl ÖR1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Speckner</dc:creator>
  <cp:keywords/>
  <dc:description/>
  <cp:lastModifiedBy>HeinrichWolff</cp:lastModifiedBy>
  <cp:lastPrinted>2011-12-07T21:45:17Z</cp:lastPrinted>
  <dcterms:created xsi:type="dcterms:W3CDTF">2005-07-04T08:12:16Z</dcterms:created>
  <dcterms:modified xsi:type="dcterms:W3CDTF">2015-01-05T14:27:24Z</dcterms:modified>
  <cp:category/>
  <cp:version/>
  <cp:contentType/>
  <cp:contentStatus/>
</cp:coreProperties>
</file>